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30" windowWidth="14520" windowHeight="7605" tabRatio="852" activeTab="0"/>
  </bookViews>
  <sheets>
    <sheet name="Титул ф.6" sheetId="1" r:id="rId1"/>
    <sheet name="Разделы 1, 2, 3" sheetId="2" r:id="rId2"/>
    <sheet name="Раздел 4" sheetId="3" r:id="rId3"/>
    <sheet name="Разделы 5, 6, 7, 8" sheetId="4" r:id="rId4"/>
    <sheet name="Раздел 9" sheetId="5" r:id="rId5"/>
    <sheet name="ФЛК (обязательный)" sheetId="6" r:id="rId6"/>
    <sheet name="ФЛК (информационный)" sheetId="7" r:id="rId7"/>
    <sheet name="Списки" sheetId="8" r:id="rId8"/>
  </sheets>
  <definedNames>
    <definedName name="_xlnm._FilterDatabase" localSheetId="5" hidden="1">'ФЛК (обязательный)'!$A$1:$A$1438</definedName>
    <definedName name="_xlnm.Print_Titles" localSheetId="2">'Раздел 4'!$5:$9</definedName>
    <definedName name="_xlnm.Print_Titles" localSheetId="4">'Раздел 9'!$9:$9</definedName>
    <definedName name="Коды_отчетных_периодов" localSheetId="7">'Списки'!$D$2:$E$3</definedName>
    <definedName name="Коды_отчетных_периодов">'Списки'!$D$2:$E$3</definedName>
    <definedName name="Коды_судов" localSheetId="7">'Списки'!$A$2:$B$86</definedName>
    <definedName name="Коды_судов">'Списки'!$A$2:$B$86</definedName>
    <definedName name="Наим_отчет_периода" localSheetId="7">'Списки'!$D$2:$D$3</definedName>
    <definedName name="Наим_отчет_периода">'Списки'!$D$2:$D$3</definedName>
    <definedName name="Наим_УСД" localSheetId="7">'Списки'!$A$2:$A$86</definedName>
    <definedName name="Наим_УСД">'Списки'!$A$2:$A$86</definedName>
    <definedName name="_xlnm.Print_Area" localSheetId="2">'Раздел 4'!$A$1:$AV$65</definedName>
    <definedName name="_xlnm.Print_Area" localSheetId="4">'Раздел 9'!$A$2:$AT$110</definedName>
    <definedName name="_xlnm.Print_Area" localSheetId="1">'Разделы 1, 2, 3'!$A$1:$N$40</definedName>
    <definedName name="_xlnm.Print_Area" localSheetId="3">'Разделы 5, 6, 7, 8'!$A$1:$S$48</definedName>
    <definedName name="_xlnm.Print_Area" localSheetId="0">'Титул ф.6'!$A$1:$N$32</definedName>
  </definedNames>
  <calcPr fullCalcOnLoad="1"/>
</workbook>
</file>

<file path=xl/sharedStrings.xml><?xml version="1.0" encoding="utf-8"?>
<sst xmlns="http://schemas.openxmlformats.org/spreadsheetml/2006/main" count="5675" uniqueCount="2463">
  <si>
    <t>Ф.F6r разд.8 стл.3 стр.1=Ф.F6r разд.8 стл.3 сумма стр.2-5</t>
  </si>
  <si>
    <t>Ф.F6r разд.8 стл.4 стр.1=Ф.F6r разд.8 стл.4 сумма стр.2-5</t>
  </si>
  <si>
    <t>Ф.F6r разд.8 стл.5 стр.1=Ф.F6r разд.8 стл.5 сумма стр.2-5</t>
  </si>
  <si>
    <t>Ф.F6r разд.8 стл.6 стр.1=Ф.F6r разд.8 стл.6 сумма стр.2-5</t>
  </si>
  <si>
    <t>Ф.F6r разд.8 стл.7 стр.1=Ф.F6r разд.8 стл.7 сумма стр.2-5</t>
  </si>
  <si>
    <t>Ф.F6r разд.8 стл.8 стр.1=Ф.F6r разд.8 стл.8 сумма стр.2-5</t>
  </si>
  <si>
    <t>Ф.F6r разд.8 стл.9 стр.1=Ф.F6r разд.8 стл.9 сумма стр.2-5</t>
  </si>
  <si>
    <t>Ф.F6r разд.1 стл.2 стр.1=Ф.F6r разд.1 сумма стл.3-5 стр.1</t>
  </si>
  <si>
    <t>Ф.F6r разд.1 стл.2 стр.2=Ф.F6r разд.1 сумма стл.3-5 стр.2</t>
  </si>
  <si>
    <t>Ф.F6r разд.1 стл.2 стр.3=Ф.F6r разд.1 сумма стл.3-5 стр.3</t>
  </si>
  <si>
    <t>Ф.F6r разд.1 стл.2 стр.4=Ф.F6r разд.1 сумма стл.3-5 стр.4</t>
  </si>
  <si>
    <t>Ф.F6r разд.1 стл.2 стр.5=Ф.F6r разд.1 сумма стл.3-5 стр.5</t>
  </si>
  <si>
    <t>Ф.F6r разд.8 стл.1 стр.7&lt;=Ф.F6r разд.8 стл.1 стр.1</t>
  </si>
  <si>
    <t>Ф.F6r разд.8 стл.10 стр.7&lt;=Ф.F6r разд.8 стл.10 стр.1</t>
  </si>
  <si>
    <t>Ф.F6r разд.8 стл.2 стр.7&lt;=Ф.F6r разд.8 стл.2 стр.1</t>
  </si>
  <si>
    <t>Ф.F6r разд.8 стл.3 стр.7&lt;=Ф.F6r разд.8 стл.3 стр.1</t>
  </si>
  <si>
    <t>Ф.F6r разд.8 стл.4 стр.7&lt;=Ф.F6r разд.8 стл.4 стр.1</t>
  </si>
  <si>
    <t>Ф.F6r разд.8 стл.5 стр.7&lt;=Ф.F6r разд.8 стл.5 стр.1</t>
  </si>
  <si>
    <t>Ф.F6r разд.8 стл.6 стр.7&lt;=Ф.F6r разд.8 стл.6 стр.1</t>
  </si>
  <si>
    <t>Ф.F6r разд.8 стл.7 стр.7&lt;=Ф.F6r разд.8 стл.7 стр.1</t>
  </si>
  <si>
    <t>Ф.F6r разд.8 стл.8 стр.7&lt;=Ф.F6r разд.8 стл.8 стр.1</t>
  </si>
  <si>
    <t>Ф.F6r разд.8 стл.9 стр.7&lt;=Ф.F6r разд.8 стл.9 стр.1</t>
  </si>
  <si>
    <t>Ф.F6r разд.1 стл.10 стр.1&gt;=Ф.F6r разд.1 стл.9 стр.1</t>
  </si>
  <si>
    <t>Ф.F6r разд.1 стл.10 стр.2&gt;=Ф.F6r разд.1 стл.9 стр.2</t>
  </si>
  <si>
    <t>Ф.F6r разд.1 стл.10 стр.3&gt;=Ф.F6r разд.1 стл.9 стр.3</t>
  </si>
  <si>
    <t>Ф.F6r разд.1 стл.10 стр.4&gt;=Ф.F6r разд.1 стл.9 стр.4</t>
  </si>
  <si>
    <t>Ф.F6r разд.1 стл.10 стр.5&gt;=Ф.F6r разд.1 стл.9 стр.5</t>
  </si>
  <si>
    <t>Ф.F6r разд.7 стл.1 стр.5&lt;=Ф.F6r разд.7 стл.1 стр.1</t>
  </si>
  <si>
    <t>Ф.F6r разд.7 стл.10 стр.5&lt;=Ф.F6r разд.7 стл.10 стр.1</t>
  </si>
  <si>
    <t>Ф.F6r разд.7 стл.2 стр.5&lt;=Ф.F6r разд.7 стл.2 стр.1</t>
  </si>
  <si>
    <t>Ф.F6r разд.7 стл.3 стр.5&lt;=Ф.F6r разд.7 стл.3 стр.1</t>
  </si>
  <si>
    <t>Ф.F6r разд.7 стл.4 стр.5&lt;=Ф.F6r разд.7 стл.4 стр.1</t>
  </si>
  <si>
    <t>Ф.F6r разд.7 стл.5 стр.5&lt;=Ф.F6r разд.7 стл.5 стр.1</t>
  </si>
  <si>
    <t>Ф.F6r разд.7 стл.6 стр.5&lt;=Ф.F6r разд.7 стл.6 стр.1</t>
  </si>
  <si>
    <t>Ф.F6r разд.7 стл.7 стр.5&lt;=Ф.F6r разд.7 стл.7 стр.1</t>
  </si>
  <si>
    <t>Ф.F6r разд.7 стл.8 стр.5&lt;=Ф.F6r разд.7 стл.8 стр.1</t>
  </si>
  <si>
    <t>Ф.F6r разд.7 стл.9 стр.5&lt;=Ф.F6r разд.7 стл.9 стр.1</t>
  </si>
  <si>
    <t>Ф.F6r разд.7 стл.1 стр.1=Ф.F6r разд.7 стл.1 сумма стр.2-5</t>
  </si>
  <si>
    <t>Ф.F6r разд.7 стл.10 стр.1=Ф.F6r разд.7 стл.10 сумма стр.2-5</t>
  </si>
  <si>
    <t>Ф.F6r разд.7 стл.2 стр.1=Ф.F6r разд.7 стл.2 сумма стр.2-5</t>
  </si>
  <si>
    <t>Ф.F6r разд.7 стл.3 стр.1=Ф.F6r разд.7 стл.3 сумма стр.2-5</t>
  </si>
  <si>
    <t>Ф.F6r разд.7 стл.4 стр.1=Ф.F6r разд.7 стл.4 сумма стр.2-5</t>
  </si>
  <si>
    <t>Ф.F6r разд.7 стл.5 стр.1=Ф.F6r разд.7 стл.5 сумма стр.2-5</t>
  </si>
  <si>
    <t>Ф.F6r разд.7 стл.6 стр.1=Ф.F6r разд.7 стл.6 сумма стр.2-5</t>
  </si>
  <si>
    <t>Ф.F6r разд.7 стл.7 стр.1=Ф.F6r разд.7 стл.7 сумма стр.2-5</t>
  </si>
  <si>
    <t>Ф.F6r разд.7 стл.8 стр.1=Ф.F6r разд.7 стл.8 сумма стр.2-5</t>
  </si>
  <si>
    <t>Ф.F6r разд.7 стл.9 стр.1=Ф.F6r разд.7 стл.9 сумма стр.2-5</t>
  </si>
  <si>
    <t>Ф.F6r разд.8 стл.1 стр.6&lt;=Ф.F6r разд.8 стл.1 стр.1</t>
  </si>
  <si>
    <t>Ф.F6r разд.8 стл.10 стр.6&lt;=Ф.F6r разд.8 стл.10 стр.1</t>
  </si>
  <si>
    <t>Ф.F6r разд.8 стл.2 стр.6&lt;=Ф.F6r разд.8 стл.2 стр.1</t>
  </si>
  <si>
    <t>Ф.F6r разд.8 стл.3 стр.6&lt;=Ф.F6r разд.8 стл.3 стр.1</t>
  </si>
  <si>
    <t>Ф.F6r разд.8 стл.4 стр.6&lt;=Ф.F6r разд.8 стл.4 стр.1</t>
  </si>
  <si>
    <t>Ф.F6r разд.8 стл.5 стр.6&lt;=Ф.F6r разд.8 стл.5 стр.1</t>
  </si>
  <si>
    <t>Ф.F6r разд.8 стл.6 стр.6&lt;=Ф.F6r разд.8 стл.6 стр.1</t>
  </si>
  <si>
    <t>Ф.F6r разд.8 стл.7 стр.6&lt;=Ф.F6r разд.8 стл.7 стр.1</t>
  </si>
  <si>
    <t>Ф.F6r разд.8 стл.8 стр.6&lt;=Ф.F6r разд.8 стл.8 стр.1</t>
  </si>
  <si>
    <t>Ф.F6r разд.8 стл.9 стр.6&lt;=Ф.F6r разд.8 стл.9 стр.1</t>
  </si>
  <si>
    <t>Ф.F6r разд.1 стл.7 стр.1&gt;=Ф.F6r разд.1 стл.11 стр.1</t>
  </si>
  <si>
    <t>Ф.F6r разд.1 стл.7 стр.2&gt;=Ф.F6r разд.1 стл.11 стр.2</t>
  </si>
  <si>
    <t>Ф.F6r разд.1 стл.7 стр.3&gt;=Ф.F6r разд.1 стл.11 стр.3</t>
  </si>
  <si>
    <t>Ф.F6r разд.1 стл.7 стр.4&gt;=Ф.F6r разд.1 стл.11 стр.4</t>
  </si>
  <si>
    <t>Ф.F6r разд.1 стл.7 стр.5&gt;=Ф.F6r разд.1 стл.11 стр.5</t>
  </si>
  <si>
    <t>Ф.F6r разд.7 стл.4 стр.1&lt;=Ф.F6r разд.7 стл.1 стр.1</t>
  </si>
  <si>
    <t>Ф.F6r разд.7 стл.4 стр.2&lt;=Ф.F6r разд.7 стл.1 стр.2</t>
  </si>
  <si>
    <t>Ф.F6r разд.7 стл.4 стр.3&lt;=Ф.F6r разд.7 стл.1 стр.3</t>
  </si>
  <si>
    <t>Ф.F6r разд.7 стл.4 стр.4&lt;=Ф.F6r разд.7 стл.1 стр.4</t>
  </si>
  <si>
    <t>Ф.F6r разд.7 стл.4 стр.5&lt;=Ф.F6r разд.7 стл.1 стр.5</t>
  </si>
  <si>
    <t>Ф.F6r разд.7 стл.4 стр.6&lt;=Ф.F6r разд.7 стл.1 стр.6</t>
  </si>
  <si>
    <t>Ф.F6r разд.7 стл.4 стр.7&lt;=Ф.F6r разд.7 стл.1 стр.7</t>
  </si>
  <si>
    <t>Ф.F6r разд.7 стл.4 стр.8&lt;=Ф.F6r разд.7 стл.1 стр.8</t>
  </si>
  <si>
    <t>Ф.F6r разд.7 стл.4 стр.9&lt;=Ф.F6r разд.7 стл.1 стр.9</t>
  </si>
  <si>
    <t>Ф.F6r разд.8 стл.5 стр.1&lt;=Ф.F6r разд.8 стл.1 стр.1</t>
  </si>
  <si>
    <t>Ф.F6r разд.8 стл.5 стр.2&lt;=Ф.F6r разд.8 стл.1 стр.2</t>
  </si>
  <si>
    <t>Ф.F6r разд.8 стл.5 стр.3&lt;=Ф.F6r разд.8 стл.1 стр.3</t>
  </si>
  <si>
    <t>Ф.F6r разд.8 стл.5 стр.4&lt;=Ф.F6r разд.8 стл.1 стр.4</t>
  </si>
  <si>
    <t>Ф.F6r разд.8 стл.5 стр.5&lt;=Ф.F6r разд.8 стл.1 стр.5</t>
  </si>
  <si>
    <t>Ф.F6r разд.8 стл.5 стр.6&lt;=Ф.F6r разд.8 стл.1 стр.6</t>
  </si>
  <si>
    <t>Ф.F6r разд.8 стл.5 стр.7&lt;=Ф.F6r разд.8 стл.1 стр.7</t>
  </si>
  <si>
    <t>Ф.F6r разд.8 стл.5 стр.8&lt;=Ф.F6r разд.8 стл.1 стр.8</t>
  </si>
  <si>
    <t>Ф.F6r разд.8 стл.5 стр.9&lt;=Ф.F6r разд.8 стл.1 стр.9</t>
  </si>
  <si>
    <t>Ф.F6r разд.7 стл.1 стр.6&lt;=Ф.F6r разд.7 стл.1 стр.1</t>
  </si>
  <si>
    <t>Ф.F6r разд.7 стл.10 стр.6&lt;=Ф.F6r разд.7 стл.10 стр.1</t>
  </si>
  <si>
    <t>Ф.F6r разд.7 стл.2 стр.6&lt;=Ф.F6r разд.7 стл.2 стр.1</t>
  </si>
  <si>
    <t>Ф.F6r разд.7 стл.3 стр.6&lt;=Ф.F6r разд.7 стл.3 стр.1</t>
  </si>
  <si>
    <t>Ф.F6r разд.7 стл.4 стр.6&lt;=Ф.F6r разд.7 стл.4 стр.1</t>
  </si>
  <si>
    <t>Ф.F6r разд.7 стл.5 стр.6&lt;=Ф.F6r разд.7 стл.5 стр.1</t>
  </si>
  <si>
    <t>Ф.F6r разд.7 стл.6 стр.6&lt;=Ф.F6r разд.7 стл.6 стр.1</t>
  </si>
  <si>
    <t>Ф.F6r разд.7 стл.7 стр.6&lt;=Ф.F6r разд.7 стл.7 стр.1</t>
  </si>
  <si>
    <t>Ф.F6r разд.7 стл.8 стр.6&lt;=Ф.F6r разд.7 стл.8 стр.1</t>
  </si>
  <si>
    <t>Ф.F6r разд.7 стл.9 стр.6&lt;=Ф.F6r разд.7 стл.9 стр.1</t>
  </si>
  <si>
    <t>Ф.F6r разд.4 стл.18 стр.1=Ф.F6r разд.4 сумма стл.13-17 стр.1</t>
  </si>
  <si>
    <t>Ф.F6r разд.4 стл.18 стр.10=Ф.F6r разд.4 сумма стл.13-17 стр.10</t>
  </si>
  <si>
    <t>Ф.F6r разд.4 стл.18 стр.11=Ф.F6r разд.4 сумма стл.13-17 стр.11</t>
  </si>
  <si>
    <t>Ф.F6r разд.4 стл.18 стр.12=Ф.F6r разд.4 сумма стл.13-17 стр.12</t>
  </si>
  <si>
    <t>Ф.F6r разд.4 стл.18 стр.13=Ф.F6r разд.4 сумма стл.13-17 стр.13</t>
  </si>
  <si>
    <t>Ф.F6r разд.4 стл.18 стр.14=Ф.F6r разд.4 сумма стл.13-17 стр.14</t>
  </si>
  <si>
    <t>Ф.F6r разд.4 стл.18 стр.15=Ф.F6r разд.4 сумма стл.13-17 стр.15</t>
  </si>
  <si>
    <t>Ф.F6r разд.4 стл.18 стр.16=Ф.F6r разд.4 сумма стл.13-17 стр.16</t>
  </si>
  <si>
    <t>Ф.F6r разд.4 стл.18 стр.17=Ф.F6r разд.4 сумма стл.13-17 стр.17</t>
  </si>
  <si>
    <t>Ф.F6r разд.4 стл.18 стр.18=Ф.F6r разд.4 сумма стл.13-17 стр.18</t>
  </si>
  <si>
    <t>Ф.F6r разд.4 стл.18 стр.19=Ф.F6r разд.4 сумма стл.13-17 стр.19</t>
  </si>
  <si>
    <t>Ф.F6r разд.4 стл.18 стр.2=Ф.F6r разд.4 сумма стл.13-17 стр.2</t>
  </si>
  <si>
    <t>Ф.F6r разд.4 стл.18 стр.20=Ф.F6r разд.4 сумма стл.13-17 стр.20</t>
  </si>
  <si>
    <t>Ф.F6r разд.4 стл.18 стр.21=Ф.F6r разд.4 сумма стл.13-17 стр.21</t>
  </si>
  <si>
    <t>Ф.F6r разд.4 стл.18 стр.22=Ф.F6r разд.4 сумма стл.13-17 стр.22</t>
  </si>
  <si>
    <t>Ф.F6r разд.4 стл.18 стр.23=Ф.F6r разд.4 сумма стл.13-17 стр.23</t>
  </si>
  <si>
    <t>Ф.F6r разд.4 стл.18 стр.24=Ф.F6r разд.4 сумма стл.13-17 стр.24</t>
  </si>
  <si>
    <t>Ф.F6r разд.4 стл.18 стр.25=Ф.F6r разд.4 сумма стл.13-17 стр.25</t>
  </si>
  <si>
    <t>Ф.F6r разд.4 стл.18 стр.26=Ф.F6r разд.4 сумма стл.13-17 стр.26</t>
  </si>
  <si>
    <t>Ф.F6r разд.4 стл.18 стр.27=Ф.F6r разд.4 сумма стл.13-17 стр.27</t>
  </si>
  <si>
    <t>Ф.F6r разд.4 стл.18 стр.28=Ф.F6r разд.4 сумма стл.13-17 стр.28</t>
  </si>
  <si>
    <t>Ф.F6r разд.4 стл.18 стр.29=Ф.F6r разд.4 сумма стл.13-17 стр.29</t>
  </si>
  <si>
    <t>Ф.F6r разд.4 стл.18 стр.3=Ф.F6r разд.4 сумма стл.13-17 стр.3</t>
  </si>
  <si>
    <t>Ф.F6r разд.4 стл.18 стр.30=Ф.F6r разд.4 сумма стл.13-17 стр.30</t>
  </si>
  <si>
    <t>Ф.F6r разд.4 стл.18 стр.31=Ф.F6r разд.4 сумма стл.13-17 стр.31</t>
  </si>
  <si>
    <t>Ф.F6r разд.4 стл.18 стр.32=Ф.F6r разд.4 сумма стл.13-17 стр.32</t>
  </si>
  <si>
    <t>Ф.F6r разд.4 стл.18 стр.33=Ф.F6r разд.4 сумма стл.13-17 стр.33</t>
  </si>
  <si>
    <t>Ф.F6r разд.4 стл.18 стр.34=Ф.F6r разд.4 сумма стл.13-17 стр.34</t>
  </si>
  <si>
    <t>Ф.F6r разд.4 стл.18 стр.35=Ф.F6r разд.4 сумма стл.13-17 стр.35</t>
  </si>
  <si>
    <t>Ф.F6r разд.4 стл.18 стр.36=Ф.F6r разд.4 сумма стл.13-17 стр.36</t>
  </si>
  <si>
    <t>Ф.F6r разд.4 стл.18 стр.37=Ф.F6r разд.4 сумма стл.13-17 стр.37</t>
  </si>
  <si>
    <t>Ф.F6r разд.4 стл.18 стр.38=Ф.F6r разд.4 сумма стл.13-17 стр.38</t>
  </si>
  <si>
    <t>Ф.F6r разд.4 стл.18 стр.39=Ф.F6r разд.4 сумма стл.13-17 стр.39</t>
  </si>
  <si>
    <t>Ф.F6r разд.4 стл.18 стр.4=Ф.F6r разд.4 сумма стл.13-17 стр.4</t>
  </si>
  <si>
    <t>Ф.F6r разд.4 стл.18 стр.40=Ф.F6r разд.4 сумма стл.13-17 стр.40</t>
  </si>
  <si>
    <t>Ф.F6r разд.4 стл.18 стр.41=Ф.F6r разд.4 сумма стл.13-17 стр.41</t>
  </si>
  <si>
    <t>Ф.F6r разд.4 стл.18 стр.42=Ф.F6r разд.4 сумма стл.13-17 стр.42</t>
  </si>
  <si>
    <t>Ф.F6r разд.4 стл.18 стр.43=Ф.F6r разд.4 сумма стл.13-17 стр.43</t>
  </si>
  <si>
    <t>Ф.F6r разд.4 стл.18 стр.44=Ф.F6r разд.4 сумма стл.13-17 стр.44</t>
  </si>
  <si>
    <t>Ф.F6r разд.4 стл.18 стр.45=Ф.F6r разд.4 сумма стл.13-17 стр.45</t>
  </si>
  <si>
    <t>Ф.F6r разд.4 стл.18 стр.46=Ф.F6r разд.4 сумма стл.13-17 стр.46</t>
  </si>
  <si>
    <t>Ф.F6r разд.4 стл.18 стр.47=Ф.F6r разд.4 сумма стл.13-17 стр.47</t>
  </si>
  <si>
    <t>Ф.F6r разд.4 стл.18 стр.48=Ф.F6r разд.4 сумма стл.13-17 стр.48</t>
  </si>
  <si>
    <t>Ф.F6r разд.4 стл.18 стр.49=Ф.F6r разд.4 сумма стл.13-17 стр.49</t>
  </si>
  <si>
    <t>Ф.F6r разд.4 стл.18 стр.5=Ф.F6r разд.4 сумма стл.13-17 стр.5</t>
  </si>
  <si>
    <t>Ф.F6r разд.4 стл.18 стр.50=Ф.F6r разд.4 сумма стл.13-17 стр.50</t>
  </si>
  <si>
    <t>Ф.F6r разд.4 стл.18 стр.51=Ф.F6r разд.4 сумма стл.13-17 стр.51</t>
  </si>
  <si>
    <t>Ф.F6r разд.4 стл.18 стр.52=Ф.F6r разд.4 сумма стл.13-17 стр.52</t>
  </si>
  <si>
    <t>Ф.F6r разд.4 стл.18 стр.6=Ф.F6r разд.4 сумма стл.13-17 стр.6</t>
  </si>
  <si>
    <t>Ф.F6r разд.4 стл.18 стр.7=Ф.F6r разд.4 сумма стл.13-17 стр.7</t>
  </si>
  <si>
    <t>Ф.F6r разд.4 стл.18 стр.8=Ф.F6r разд.4 сумма стл.13-17 стр.8</t>
  </si>
  <si>
    <t>Ф.F6r разд.4 стл.18 стр.9=Ф.F6r разд.4 сумма стл.13-17 стр.9</t>
  </si>
  <si>
    <t>Ф.F6r разд.8 стл.1 стр.8&lt;=Ф.F6r разд.8 стл.1 стр.1</t>
  </si>
  <si>
    <t>Ф.F6r разд.8 стл.10 стр.8&lt;=Ф.F6r разд.8 стл.10 стр.1</t>
  </si>
  <si>
    <t>Ф.F6r разд.8 стл.2 стр.8&lt;=Ф.F6r разд.8 стл.2 стр.1</t>
  </si>
  <si>
    <t>Ф.F6r разд.8 стл.3 стр.8&lt;=Ф.F6r разд.8 стл.3 стр.1</t>
  </si>
  <si>
    <t>Ф.F6r разд.8 стл.4 стр.8&lt;=Ф.F6r разд.8 стл.4 стр.1</t>
  </si>
  <si>
    <t>Ф.F6r разд.8 стл.5 стр.8&lt;=Ф.F6r разд.8 стл.5 стр.1</t>
  </si>
  <si>
    <t>Ф.F6r разд.8 стл.6 стр.8&lt;=Ф.F6r разд.8 стл.6 стр.1</t>
  </si>
  <si>
    <t>Ф.F6r разд.8 стл.7 стр.8&lt;=Ф.F6r разд.8 стл.7 стр.1</t>
  </si>
  <si>
    <t>Ф.F6r разд.8 стл.8 стр.8&lt;=Ф.F6r разд.8 стл.8 стр.1</t>
  </si>
  <si>
    <t>Ф.F6r разд.8 стл.9 стр.8&lt;=Ф.F6r разд.8 стл.9 стр.1</t>
  </si>
  <si>
    <t>Ф.F6r разд.4 стл.35 стр.1=Ф.F6r разд.4 стл.12 стр.1+Ф.F6r разд.4 стл.18 стр.1+Ф.F6r разд.4 сумма стл.24-31 стр.1+Ф.F6r разд.4 сумма стл.33-34 стр.1</t>
  </si>
  <si>
    <t>Ф.F6r разд.4 стл.35 стр.10=Ф.F6r разд.4 стл.12 стр.10+Ф.F6r разд.4 стл.18 стр.10+Ф.F6r разд.4 сумма стл.24-31 стр.10+Ф.F6r разд.4 сумма стл.33-34 стр.10</t>
  </si>
  <si>
    <t>Ф.F6r разд.4 стл.35 стр.11=Ф.F6r разд.4 стл.12 стр.11+Ф.F6r разд.4 стл.18 стр.11+Ф.F6r разд.4 сумма стл.24-31 стр.11+Ф.F6r разд.4 сумма стл.33-34 стр.11</t>
  </si>
  <si>
    <t>Ф.F6r разд.4 стл.35 стр.12=Ф.F6r разд.4 стл.12 стр.12+Ф.F6r разд.4 стл.18 стр.12+Ф.F6r разд.4 сумма стл.24-31 стр.12+Ф.F6r разд.4 сумма стл.33-34 стр.12</t>
  </si>
  <si>
    <t>Ф.F6r разд.4 стл.35 стр.13=Ф.F6r разд.4 стл.12 стр.13+Ф.F6r разд.4 стл.18 стр.13+Ф.F6r разд.4 сумма стл.24-31 стр.13+Ф.F6r разд.4 сумма стл.33-34 стр.13</t>
  </si>
  <si>
    <t>Ф.F6r разд.4 стл.35 стр.14=Ф.F6r разд.4 стл.12 стр.14+Ф.F6r разд.4 стл.18 стр.14+Ф.F6r разд.4 сумма стл.24-31 стр.14+Ф.F6r разд.4 сумма стл.33-34 стр.14</t>
  </si>
  <si>
    <t>Ф.F6r разд.4 стл.35 стр.15=Ф.F6r разд.4 стл.12 стр.15+Ф.F6r разд.4 стл.18 стр.15+Ф.F6r разд.4 сумма стл.24-31 стр.15+Ф.F6r разд.4 сумма стл.33-34 стр.15</t>
  </si>
  <si>
    <t>Ф.F6r разд.4 стл.35 стр.16=Ф.F6r разд.4 стл.12 стр.16+Ф.F6r разд.4 стл.18 стр.16+Ф.F6r разд.4 сумма стл.24-31 стр.16+Ф.F6r разд.4 сумма стл.33-34 стр.16</t>
  </si>
  <si>
    <t>Ф.F6r разд.4 стл.35 стр.17=Ф.F6r разд.4 стл.12 стр.17+Ф.F6r разд.4 стл.18 стр.17+Ф.F6r разд.4 сумма стл.24-31 стр.17+Ф.F6r разд.4 сумма стл.33-34 стр.17</t>
  </si>
  <si>
    <t>Ф.F6r разд.4 стл.35 стр.18=Ф.F6r разд.4 стл.12 стр.18+Ф.F6r разд.4 стл.18 стр.18+Ф.F6r разд.4 сумма стл.24-31 стр.18+Ф.F6r разд.4 сумма стл.33-34 стр.18</t>
  </si>
  <si>
    <t>Ф.F6r разд.4 стл.35 стр.19=Ф.F6r разд.4 стл.12 стр.19+Ф.F6r разд.4 стл.18 стр.19+Ф.F6r разд.4 сумма стл.24-31 стр.19+Ф.F6r разд.4 сумма стл.33-34 стр.19</t>
  </si>
  <si>
    <t>Ф.F6r разд.4 стл.35 стр.2=Ф.F6r разд.4 стл.12 стр.2+Ф.F6r разд.4 стл.18 стр.2+Ф.F6r разд.4 сумма стл.24-31 стр.2+Ф.F6r разд.4 сумма стл.33-34 стр.2</t>
  </si>
  <si>
    <t>Ф.F6r разд.4 стл.35 стр.20=Ф.F6r разд.4 стл.12 стр.20+Ф.F6r разд.4 стл.18 стр.20+Ф.F6r разд.4 сумма стл.24-31 стр.20+Ф.F6r разд.4 сумма стл.33-34 стр.20</t>
  </si>
  <si>
    <t>Ф.F6r разд.4 стл.35 стр.21=Ф.F6r разд.4 стл.12 стр.21+Ф.F6r разд.4 стл.18 стр.21+Ф.F6r разд.4 сумма стл.24-31 стр.21+Ф.F6r разд.4 сумма стл.33-34 стр.21</t>
  </si>
  <si>
    <t>Ф.F6r разд.4 стл.35 стр.22=Ф.F6r разд.4 стл.12 стр.22+Ф.F6r разд.4 стл.18 стр.22+Ф.F6r разд.4 сумма стл.24-31 стр.22+Ф.F6r разд.4 сумма стл.33-34 стр.22</t>
  </si>
  <si>
    <t>Ф.F6r разд.4 стл.35 стр.23=Ф.F6r разд.4 стл.12 стр.23+Ф.F6r разд.4 стл.18 стр.23+Ф.F6r разд.4 сумма стл.24-31 стр.23+Ф.F6r разд.4 сумма стл.33-34 стр.23</t>
  </si>
  <si>
    <t>Ф.F6r разд.4 стл.35 стр.24=Ф.F6r разд.4 стл.12 стр.24+Ф.F6r разд.4 стл.18 стр.24+Ф.F6r разд.4 сумма стл.24-31 стр.24+Ф.F6r разд.4 сумма стл.33-34 стр.24</t>
  </si>
  <si>
    <t>Ф.F6r разд.4 стл.35 стр.25=Ф.F6r разд.4 стл.12 стр.25+Ф.F6r разд.4 стл.18 стр.25+Ф.F6r разд.4 сумма стл.24-31 стр.25+Ф.F6r разд.4 сумма стл.33-34 стр.25</t>
  </si>
  <si>
    <t>Ф.F6r разд.4 стл.35 стр.26=Ф.F6r разд.4 стл.12 стр.26+Ф.F6r разд.4 стл.18 стр.26+Ф.F6r разд.4 сумма стл.24-31 стр.26+Ф.F6r разд.4 сумма стл.33-34 стр.26</t>
  </si>
  <si>
    <t>Ф.F6r разд.4 стл.35 стр.27=Ф.F6r разд.4 стл.12 стр.27+Ф.F6r разд.4 стл.18 стр.27+Ф.F6r разд.4 сумма стл.24-31 стр.27+Ф.F6r разд.4 сумма стл.33-34 стр.27</t>
  </si>
  <si>
    <t>Ф.F6r разд.4 стл.35 стр.28=Ф.F6r разд.4 стл.12 стр.28+Ф.F6r разд.4 стл.18 стр.28+Ф.F6r разд.4 сумма стл.24-31 стр.28+Ф.F6r разд.4 сумма стл.33-34 стр.28</t>
  </si>
  <si>
    <t>Ф.F6r разд.4 стл.35 стр.29=Ф.F6r разд.4 стл.12 стр.29+Ф.F6r разд.4 стл.18 стр.29+Ф.F6r разд.4 сумма стл.24-31 стр.29+Ф.F6r разд.4 сумма стл.33-34 стр.29</t>
  </si>
  <si>
    <t>Ф.F6r разд.4 стл.35 стр.3=Ф.F6r разд.4 стл.12 стр.3+Ф.F6r разд.4 стл.18 стр.3+Ф.F6r разд.4 сумма стл.24-31 стр.3+Ф.F6r разд.4 сумма стл.33-34 стр.3</t>
  </si>
  <si>
    <t>Ф.F6r разд.4 стл.35 стр.30=Ф.F6r разд.4 стл.12 стр.30+Ф.F6r разд.4 стл.18 стр.30+Ф.F6r разд.4 сумма стл.24-31 стр.30+Ф.F6r разд.4 сумма стл.33-34 стр.30</t>
  </si>
  <si>
    <t>Ф.F6r разд.4 стл.35 стр.31=Ф.F6r разд.4 стл.12 стр.31+Ф.F6r разд.4 стл.18 стр.31+Ф.F6r разд.4 сумма стл.24-31 стр.31+Ф.F6r разд.4 сумма стл.33-34 стр.31</t>
  </si>
  <si>
    <t>Ф.F6r разд.4 стл.35 стр.32=Ф.F6r разд.4 стл.12 стр.32+Ф.F6r разд.4 стл.18 стр.32+Ф.F6r разд.4 сумма стл.24-31 стр.32+Ф.F6r разд.4 сумма стл.33-34 стр.32</t>
  </si>
  <si>
    <t>Ф.F6r разд.4 стл.35 стр.33=Ф.F6r разд.4 стл.12 стр.33+Ф.F6r разд.4 стл.18 стр.33+Ф.F6r разд.4 сумма стл.24-31 стр.33+Ф.F6r разд.4 сумма стл.33-34 стр.33</t>
  </si>
  <si>
    <t>Ф.F6r разд.4 стл.35 стр.34=Ф.F6r разд.4 стл.12 стр.34+Ф.F6r разд.4 стл.18 стр.34+Ф.F6r разд.4 сумма стл.24-31 стр.34+Ф.F6r разд.4 сумма стл.33-34 стр.34</t>
  </si>
  <si>
    <t>Ф.F6r разд.4 стл.35 стр.35=Ф.F6r разд.4 стл.12 стр.35+Ф.F6r разд.4 стл.18 стр.35+Ф.F6r разд.4 сумма стл.24-31 стр.35+Ф.F6r разд.4 сумма стл.33-34 стр.35</t>
  </si>
  <si>
    <t>Ф.F6r разд.4 стл.35 стр.36=Ф.F6r разд.4 стл.12 стр.36+Ф.F6r разд.4 стл.18 стр.36+Ф.F6r разд.4 сумма стл.24-31 стр.36+Ф.F6r разд.4 сумма стл.33-34 стр.36</t>
  </si>
  <si>
    <t>Ф.F6r разд.4 стл.35 стр.37=Ф.F6r разд.4 стл.12 стр.37+Ф.F6r разд.4 стл.18 стр.37+Ф.F6r разд.4 сумма стл.24-31 стр.37+Ф.F6r разд.4 сумма стл.33-34 стр.37</t>
  </si>
  <si>
    <t>Ф.F6r разд.4 стл.35 стр.38=Ф.F6r разд.4 стл.12 стр.38+Ф.F6r разд.4 стл.18 стр.38+Ф.F6r разд.4 сумма стл.24-31 стр.38+Ф.F6r разд.4 сумма стл.33-34 стр.38</t>
  </si>
  <si>
    <t>Ф.F6r разд.4 стл.35 стр.39=Ф.F6r разд.4 стл.12 стр.39+Ф.F6r разд.4 стл.18 стр.39+Ф.F6r разд.4 сумма стл.24-31 стр.39+Ф.F6r разд.4 сумма стл.33-34 стр.39</t>
  </si>
  <si>
    <t>Ф.F6r разд.4 стл.35 стр.4=Ф.F6r разд.4 стл.12 стр.4+Ф.F6r разд.4 стл.18 стр.4+Ф.F6r разд.4 сумма стл.24-31 стр.4+Ф.F6r разд.4 сумма стл.33-34 стр.4</t>
  </si>
  <si>
    <t>Ф.F6r разд.4 стл.35 стр.40=Ф.F6r разд.4 стл.12 стр.40+Ф.F6r разд.4 стл.18 стр.40+Ф.F6r разд.4 сумма стл.24-31 стр.40+Ф.F6r разд.4 сумма стл.33-34 стр.40</t>
  </si>
  <si>
    <t>Ф.F6r разд.4 стл.35 стр.41=Ф.F6r разд.4 стл.12 стр.41+Ф.F6r разд.4 стл.18 стр.41+Ф.F6r разд.4 сумма стл.24-31 стр.41+Ф.F6r разд.4 сумма стл.33-34 стр.41</t>
  </si>
  <si>
    <t>Ф.F6r разд.4 стл.35 стр.42=Ф.F6r разд.4 стл.12 стр.42+Ф.F6r разд.4 стл.18 стр.42+Ф.F6r разд.4 сумма стл.24-31 стр.42+Ф.F6r разд.4 сумма стл.33-34 стр.42</t>
  </si>
  <si>
    <t>Ф.F6r разд.4 стл.35 стр.43=Ф.F6r разд.4 стл.12 стр.43+Ф.F6r разд.4 стл.18 стр.43+Ф.F6r разд.4 сумма стл.24-31 стр.43+Ф.F6r разд.4 сумма стл.33-34 стр.43</t>
  </si>
  <si>
    <t>Ф.F6r разд.4 стл.35 стр.44=Ф.F6r разд.4 стл.12 стр.44+Ф.F6r разд.4 стл.18 стр.44+Ф.F6r разд.4 сумма стл.24-31 стр.44+Ф.F6r разд.4 сумма стл.33-34 стр.44</t>
  </si>
  <si>
    <t>Ф.F6r разд.4 стл.35 стр.45=Ф.F6r разд.4 стл.12 стр.45+Ф.F6r разд.4 стл.18 стр.45+Ф.F6r разд.4 сумма стл.24-31 стр.45+Ф.F6r разд.4 сумма стл.33-34 стр.45</t>
  </si>
  <si>
    <t>Ф.F6r разд.4 стл.35 стр.46=Ф.F6r разд.4 стл.12 стр.46+Ф.F6r разд.4 стл.18 стр.46+Ф.F6r разд.4 сумма стл.24-31 стр.46+Ф.F6r разд.4 сумма стл.33-34 стр.46</t>
  </si>
  <si>
    <t>Ф.F6r разд.4 стл.35 стр.47=Ф.F6r разд.4 стл.12 стр.47+Ф.F6r разд.4 стл.18 стр.47+Ф.F6r разд.4 сумма стл.24-31 стр.47+Ф.F6r разд.4 сумма стл.33-34 стр.47</t>
  </si>
  <si>
    <t>Ф.F6r разд.4 стл.35 стр.48=Ф.F6r разд.4 стл.12 стр.48+Ф.F6r разд.4 стл.18 стр.48+Ф.F6r разд.4 сумма стл.24-31 стр.48+Ф.F6r разд.4 сумма стл.33-34 стр.48</t>
  </si>
  <si>
    <t>Ф.F6r разд.4 стл.35 стр.49=Ф.F6r разд.4 стл.12 стр.49+Ф.F6r разд.4 стл.18 стр.49+Ф.F6r разд.4 сумма стл.24-31 стр.49+Ф.F6r разд.4 сумма стл.33-34 стр.49</t>
  </si>
  <si>
    <t>Ф.F6r разд.4 стл.35 стр.5=Ф.F6r разд.4 стл.12 стр.5+Ф.F6r разд.4 стл.18 стр.5+Ф.F6r разд.4 сумма стл.24-31 стр.5+Ф.F6r разд.4 сумма стл.33-34 стр.5</t>
  </si>
  <si>
    <t>Ф.F6r разд.4 стл.35 стр.50=Ф.F6r разд.4 стл.12 стр.50+Ф.F6r разд.4 стл.18 стр.50+Ф.F6r разд.4 сумма стл.24-31 стр.50+Ф.F6r разд.4 сумма стл.33-34 стр.50</t>
  </si>
  <si>
    <t>Ф.F6r разд.4 стл.35 стр.51=Ф.F6r разд.4 стл.12 стр.51+Ф.F6r разд.4 стл.18 стр.51+Ф.F6r разд.4 сумма стл.24-31 стр.51+Ф.F6r разд.4 сумма стл.33-34 стр.51</t>
  </si>
  <si>
    <t>Ф.F6r разд.4 стл.35 стр.52=Ф.F6r разд.4 стл.12 стр.52+Ф.F6r разд.4 стл.18 стр.52+Ф.F6r разд.4 сумма стл.24-31 стр.52+Ф.F6r разд.4 сумма стл.33-34 стр.52</t>
  </si>
  <si>
    <t>Ф.F6r разд.4 стл.35 стр.6=Ф.F6r разд.4 стл.12 стр.6+Ф.F6r разд.4 стл.18 стр.6+Ф.F6r разд.4 сумма стл.24-31 стр.6+Ф.F6r разд.4 сумма стл.33-34 стр.6</t>
  </si>
  <si>
    <t>Ф.F6r разд.4 стл.35 стр.7=Ф.F6r разд.4 стл.12 стр.7+Ф.F6r разд.4 стл.18 стр.7+Ф.F6r разд.4 сумма стл.24-31 стр.7+Ф.F6r разд.4 сумма стл.33-34 стр.7</t>
  </si>
  <si>
    <t>Ф.F6r разд.4 стл.35 стр.8=Ф.F6r разд.4 стл.12 стр.8+Ф.F6r разд.4 стл.18 стр.8+Ф.F6r разд.4 сумма стл.24-31 стр.8+Ф.F6r разд.4 сумма стл.33-34 стр.8</t>
  </si>
  <si>
    <t>Ф.F6r разд.4 стл.35 стр.9=Ф.F6r разд.4 стл.12 стр.9+Ф.F6r разд.4 стл.18 стр.9+Ф.F6r разд.4 сумма стл.24-31 стр.9+Ф.F6r разд.4 сумма стл.33-34 стр.9</t>
  </si>
  <si>
    <t>Ф.F6r разд.4 стл.40 стр.1&lt;=Ф.F6r разд.4 стл.35 стр.1</t>
  </si>
  <si>
    <t>Ф.F6r разд.4 стл.40 стр.10&lt;=Ф.F6r разд.4 стл.35 стр.10</t>
  </si>
  <si>
    <t>Ф.F6r разд.4 стл.40 стр.11&lt;=Ф.F6r разд.4 стл.35 стр.11</t>
  </si>
  <si>
    <t>Ф.F6r разд.4 стл.40 стр.12&lt;=Ф.F6r разд.4 стл.35 стр.12</t>
  </si>
  <si>
    <t>Ф.F6r разд.4 стл.40 стр.13&lt;=Ф.F6r разд.4 стл.35 стр.13</t>
  </si>
  <si>
    <t>Ф.F6r разд.4 стл.40 стр.14&lt;=Ф.F6r разд.4 стл.35 стр.14</t>
  </si>
  <si>
    <t>Ф.F6r разд.4 стл.40 стр.15&lt;=Ф.F6r разд.4 стл.35 стр.15</t>
  </si>
  <si>
    <t>Ф.F6r разд.4 стл.40 стр.16&lt;=Ф.F6r разд.4 стл.35 стр.16</t>
  </si>
  <si>
    <t>Ф.F6r разд.4 стл.40 стр.17&lt;=Ф.F6r разд.4 стл.35 стр.17</t>
  </si>
  <si>
    <t>Ф.F6r разд.4 стл.40 стр.18&lt;=Ф.F6r разд.4 стл.35 стр.18</t>
  </si>
  <si>
    <t>Ф.F6r разд.4 стл.40 стр.19&lt;=Ф.F6r разд.4 стл.35 стр.19</t>
  </si>
  <si>
    <t>Ф.F6r разд.4 стл.40 стр.2&lt;=Ф.F6r разд.4 стл.35 стр.2</t>
  </si>
  <si>
    <t>Ф.F6r разд.4 стл.40 стр.20&lt;=Ф.F6r разд.4 стл.35 стр.20</t>
  </si>
  <si>
    <t>Ф.F6r разд.4 стл.40 стр.21&lt;=Ф.F6r разд.4 стл.35 стр.21</t>
  </si>
  <si>
    <t>Ф.F6r разд.4 стл.40 стр.22&lt;=Ф.F6r разд.4 стл.35 стр.22</t>
  </si>
  <si>
    <t>Ф.F6r разд.4 стл.40 стр.23&lt;=Ф.F6r разд.4 стл.35 стр.23</t>
  </si>
  <si>
    <t>Ф.F6r разд.4 стл.40 стр.24&lt;=Ф.F6r разд.4 стл.35 стр.24</t>
  </si>
  <si>
    <t>Ф.F6r разд.4 стл.40 стр.25&lt;=Ф.F6r разд.4 стл.35 стр.25</t>
  </si>
  <si>
    <t>Ф.F6r разд.4 стл.40 стр.26&lt;=Ф.F6r разд.4 стл.35 стр.26</t>
  </si>
  <si>
    <t>Ф.F6r разд.4 стл.40 стр.27&lt;=Ф.F6r разд.4 стл.35 стр.27</t>
  </si>
  <si>
    <t>Ф.F6r разд.4 стл.40 стр.28&lt;=Ф.F6r разд.4 стл.35 стр.28</t>
  </si>
  <si>
    <t>Ф.F6r разд.4 стл.40 стр.29&lt;=Ф.F6r разд.4 стл.35 стр.29</t>
  </si>
  <si>
    <t>Ф.F6r разд.4 стл.40 стр.3&lt;=Ф.F6r разд.4 стл.35 стр.3</t>
  </si>
  <si>
    <t>Ф.F6r разд.4 стл.40 стр.30&lt;=Ф.F6r разд.4 стл.35 стр.30</t>
  </si>
  <si>
    <t>Ф.F6r разд.4 стл.40 стр.31&lt;=Ф.F6r разд.4 стл.35 стр.31</t>
  </si>
  <si>
    <t>Ф.F6r разд.4 стл.40 стр.32&lt;=Ф.F6r разд.4 стл.35 стр.32</t>
  </si>
  <si>
    <t>Ф.F6r разд.4 стл.40 стр.33&lt;=Ф.F6r разд.4 стл.35 стр.33</t>
  </si>
  <si>
    <t>Ф.F6r разд.4 стл.40 стр.34&lt;=Ф.F6r разд.4 стл.35 стр.34</t>
  </si>
  <si>
    <t>Ф.F6r разд.4 стл.40 стр.35&lt;=Ф.F6r разд.4 стл.35 стр.35</t>
  </si>
  <si>
    <t>Ф.F6r разд.4 стл.40 стр.36&lt;=Ф.F6r разд.4 стл.35 стр.36</t>
  </si>
  <si>
    <t>Ф.F6r разд.4 стл.40 стр.37&lt;=Ф.F6r разд.4 стл.35 стр.37</t>
  </si>
  <si>
    <t>Ф.F6r разд.4 стл.40 стр.38&lt;=Ф.F6r разд.4 стл.35 стр.38</t>
  </si>
  <si>
    <t>Ф.F6r разд.4 стл.40 стр.39&lt;=Ф.F6r разд.4 стл.35 стр.39</t>
  </si>
  <si>
    <t>Ф.F6r разд.4 стл.40 стр.4&lt;=Ф.F6r разд.4 стл.35 стр.4</t>
  </si>
  <si>
    <t>Ф.F6r разд.4 стл.40 стр.40&lt;=Ф.F6r разд.4 стл.35 стр.40</t>
  </si>
  <si>
    <t>Ф.F6r разд.4 стл.40 стр.41&lt;=Ф.F6r разд.4 стл.35 стр.41</t>
  </si>
  <si>
    <t>Ф.F6r разд.4 стл.40 стр.42&lt;=Ф.F6r разд.4 стл.35 стр.42</t>
  </si>
  <si>
    <t>Ф.F6r разд.4 стл.40 стр.43&lt;=Ф.F6r разд.4 стл.35 стр.43</t>
  </si>
  <si>
    <t>Ф.F6r разд.4 стл.40 стр.44&lt;=Ф.F6r разд.4 стл.35 стр.44</t>
  </si>
  <si>
    <t>Ф.F6r разд.4 стл.40 стр.45&lt;=Ф.F6r разд.4 стл.35 стр.45</t>
  </si>
  <si>
    <t>Ф.F6r разд.4 стл.40 стр.46&lt;=Ф.F6r разд.4 стл.35 стр.46</t>
  </si>
  <si>
    <t>Ф.F6r разд.4 стл.40 стр.47&lt;=Ф.F6r разд.4 стл.35 стр.47</t>
  </si>
  <si>
    <t>Ф.F6r разд.4 стл.40 стр.48&lt;=Ф.F6r разд.4 стл.35 стр.48</t>
  </si>
  <si>
    <t>Ф.F6r разд.4 стл.40 стр.49&lt;=Ф.F6r разд.4 стл.35 стр.49</t>
  </si>
  <si>
    <t>Ф.F6r разд.4 стл.40 стр.5&lt;=Ф.F6r разд.4 стл.35 стр.5</t>
  </si>
  <si>
    <t>Ф.F6r разд.4 стл.40 стр.50&lt;=Ф.F6r разд.4 стл.35 стр.50</t>
  </si>
  <si>
    <t>Ф.F6r разд.4 стл.40 стр.51&lt;=Ф.F6r разд.4 стл.35 стр.51</t>
  </si>
  <si>
    <t>Ф.F6r разд.4 стл.40 стр.52&lt;=Ф.F6r разд.4 стл.35 стр.52</t>
  </si>
  <si>
    <t>Ф.F6r разд.4 стл.40 стр.6&lt;=Ф.F6r разд.4 стл.35 стр.6</t>
  </si>
  <si>
    <t>Ф.F6r разд.4 стл.40 стр.7&lt;=Ф.F6r разд.4 стл.35 стр.7</t>
  </si>
  <si>
    <t>Ф.F6r разд.4 стл.40 стр.8&lt;=Ф.F6r разд.4 стл.35 стр.8</t>
  </si>
  <si>
    <t>Ф.F6r разд.4 стл.40 стр.9&lt;=Ф.F6r разд.4 стл.35 стр.9</t>
  </si>
  <si>
    <t>Ф.F6r разд.4 стл.32 стр.1&lt;=Ф.F6r разд.4 стл.16 стр.1</t>
  </si>
  <si>
    <t>Ф.F6r разд.4 стл.32 стр.10&lt;=Ф.F6r разд.4 стл.16 стр.10</t>
  </si>
  <si>
    <t>Ф.F6r разд.4 стл.32 стр.11&lt;=Ф.F6r разд.4 стл.16 стр.11</t>
  </si>
  <si>
    <t>Ф.F6r разд.4 стл.32 стр.12&lt;=Ф.F6r разд.4 стл.16 стр.12</t>
  </si>
  <si>
    <t>Ф.F6r разд.4 стл.32 стр.13&lt;=Ф.F6r разд.4 стл.16 стр.13</t>
  </si>
  <si>
    <t>Ф.F6r разд.4 стл.32 стр.14&lt;=Ф.F6r разд.4 стл.16 стр.14</t>
  </si>
  <si>
    <t>Ф.F6r разд.4 стл.32 стр.15&lt;=Ф.F6r разд.4 стл.16 стр.15</t>
  </si>
  <si>
    <t>Ф.F6r разд.4 стл.32 стр.16&lt;=Ф.F6r разд.4 стл.16 стр.16</t>
  </si>
  <si>
    <t>Ф.F6r разд.4 стл.32 стр.17&lt;=Ф.F6r разд.4 стл.16 стр.17</t>
  </si>
  <si>
    <t>Ф.F6r разд.4 стл.32 стр.18&lt;=Ф.F6r разд.4 стл.16 стр.18</t>
  </si>
  <si>
    <t>Ф.F6r разд.4 стл.32 стр.19&lt;=Ф.F6r разд.4 стл.16 стр.19</t>
  </si>
  <si>
    <t>Ф.F6r разд.4 стл.32 стр.2&lt;=Ф.F6r разд.4 стл.16 стр.2</t>
  </si>
  <si>
    <t>Ф.F6r разд.4 стл.32 стр.20&lt;=Ф.F6r разд.4 стл.16 стр.20</t>
  </si>
  <si>
    <t>Ф.F6r разд.4 стл.32 стр.21&lt;=Ф.F6r разд.4 стл.16 стр.21</t>
  </si>
  <si>
    <t>Ф.F6r разд.4 стл.32 стр.22&lt;=Ф.F6r разд.4 стл.16 стр.22</t>
  </si>
  <si>
    <t>Ф.F6r разд.4 стл.32 стр.23&lt;=Ф.F6r разд.4 стл.16 стр.23</t>
  </si>
  <si>
    <t>Ф.F6r разд.4 стл.32 стр.24&lt;=Ф.F6r разд.4 стл.16 стр.24</t>
  </si>
  <si>
    <t>Ф.F6r разд.4 стл.32 стр.25&lt;=Ф.F6r разд.4 стл.16 стр.25</t>
  </si>
  <si>
    <t>Ф.F6r разд.4 стл.32 стр.26&lt;=Ф.F6r разд.4 стл.16 стр.26</t>
  </si>
  <si>
    <t>Ф.F6r разд.4 стл.32 стр.27&lt;=Ф.F6r разд.4 стл.16 стр.27</t>
  </si>
  <si>
    <t>Ф.F6r разд.4 стл.32 стр.28&lt;=Ф.F6r разд.4 стл.16 стр.28</t>
  </si>
  <si>
    <t>Ф.F6r разд.4 стл.32 стр.29&lt;=Ф.F6r разд.4 стл.16 стр.29</t>
  </si>
  <si>
    <t>Ф.F6r разд.4 стл.32 стр.3&lt;=Ф.F6r разд.4 стл.16 стр.3</t>
  </si>
  <si>
    <t>Ф.F6r разд.4 стл.32 стр.30&lt;=Ф.F6r разд.4 стл.16 стр.30</t>
  </si>
  <si>
    <t>Ф.F6r разд.4 стл.32 стр.31&lt;=Ф.F6r разд.4 стл.16 стр.31</t>
  </si>
  <si>
    <t>Ф.F6r разд.4 стл.32 стр.32&lt;=Ф.F6r разд.4 стл.16 стр.32</t>
  </si>
  <si>
    <t>Ф.F6r разд.4 стл.32 стр.33&lt;=Ф.F6r разд.4 стл.16 стр.33</t>
  </si>
  <si>
    <t>Ф.F6r разд.4 стл.32 стр.34&lt;=Ф.F6r разд.4 стл.16 стр.34</t>
  </si>
  <si>
    <t>Ф.F6r разд.4 стл.32 стр.35&lt;=Ф.F6r разд.4 стл.16 стр.35</t>
  </si>
  <si>
    <t>Ф.F6r разд.4 стл.32 стр.36&lt;=Ф.F6r разд.4 стл.16 стр.36</t>
  </si>
  <si>
    <t>Ф.F6r разд.4 стл.32 стр.37&lt;=Ф.F6r разд.4 стл.16 стр.37</t>
  </si>
  <si>
    <t>Ф.F6r разд.4 стл.32 стр.38&lt;=Ф.F6r разд.4 стл.16 стр.38</t>
  </si>
  <si>
    <t>Ф.F6r разд.4 стл.32 стр.39&lt;=Ф.F6r разд.4 стл.16 стр.39</t>
  </si>
  <si>
    <t>Ф.F6r разд.4 стл.32 стр.4&lt;=Ф.F6r разд.4 стл.16 стр.4</t>
  </si>
  <si>
    <t>Ф.F6r разд.4 стл.32 стр.40&lt;=Ф.F6r разд.4 стл.16 стр.40</t>
  </si>
  <si>
    <t>Ф.F6r разд.4 стл.32 стр.41&lt;=Ф.F6r разд.4 стл.16 стр.41</t>
  </si>
  <si>
    <t>Ф.F6r разд.4 стл.32 стр.42&lt;=Ф.F6r разд.4 стл.16 стр.42</t>
  </si>
  <si>
    <t>Ф.F6r разд.4 стл.32 стр.43&lt;=Ф.F6r разд.4 стл.16 стр.43</t>
  </si>
  <si>
    <t>Ф.F6r разд.4 стл.32 стр.44&lt;=Ф.F6r разд.4 стл.16 стр.44</t>
  </si>
  <si>
    <t>Ф.F6r разд.4 стл.32 стр.45&lt;=Ф.F6r разд.4 стл.16 стр.45</t>
  </si>
  <si>
    <t>Ф.F6r разд.4 стл.32 стр.46&lt;=Ф.F6r разд.4 стл.16 стр.46</t>
  </si>
  <si>
    <t>Ф.F6r разд.4 стл.32 стр.47&lt;=Ф.F6r разд.4 стл.16 стр.47</t>
  </si>
  <si>
    <t>Ф.F6r разд.4 стл.32 стр.48&lt;=Ф.F6r разд.4 стл.16 стр.48</t>
  </si>
  <si>
    <t>Ф.F6r разд.4 стл.32 стр.49&lt;=Ф.F6r разд.4 стл.16 стр.49</t>
  </si>
  <si>
    <t>Ф.F6r разд.4 стл.32 стр.5&lt;=Ф.F6r разд.4 стл.16 стр.5</t>
  </si>
  <si>
    <t>Ф.F6r разд.4 стл.32 стр.50&lt;=Ф.F6r разд.4 стл.16 стр.50</t>
  </si>
  <si>
    <t>Ф.F6r разд.4 стл.32 стр.51&lt;=Ф.F6r разд.4 стл.16 стр.51</t>
  </si>
  <si>
    <t>Ф.F6r разд.4 стл.32 стр.52&lt;=Ф.F6r разд.4 стл.16 стр.52</t>
  </si>
  <si>
    <t>Ф.F6r разд.4 стл.32 стр.6&lt;=Ф.F6r разд.4 стл.16 стр.6</t>
  </si>
  <si>
    <t>Ф.F6r разд.4 стл.32 стр.7&lt;=Ф.F6r разд.4 стл.16 стр.7</t>
  </si>
  <si>
    <t>Ф.F6r разд.4 стл.32 стр.8&lt;=Ф.F6r разд.4 стл.16 стр.8</t>
  </si>
  <si>
    <t>Ф.F6r разд.4 стл.32 стр.9&lt;=Ф.F6r разд.4 стл.16 стр.9</t>
  </si>
  <si>
    <t>Ф.F6r разд.7 стл.5 стр.1&lt;=Ф.F6r разд.7 стл.1 стр.1</t>
  </si>
  <si>
    <t>Ф.F6r разд.7 стл.5 стр.2&lt;=Ф.F6r разд.7 стл.1 стр.2</t>
  </si>
  <si>
    <t>Ф.F6r разд.7 стл.5 стр.3&lt;=Ф.F6r разд.7 стл.1 стр.3</t>
  </si>
  <si>
    <t>Ф.F6r разд.7 стл.5 стр.4&lt;=Ф.F6r разд.7 стл.1 стр.4</t>
  </si>
  <si>
    <t>Ф.F6r разд.7 стл.5 стр.5&lt;=Ф.F6r разд.7 стл.1 стр.5</t>
  </si>
  <si>
    <t>Ф.F6r разд.7 стл.5 стр.6&lt;=Ф.F6r разд.7 стл.1 стр.6</t>
  </si>
  <si>
    <t>Ф.F6r разд.7 стл.5 стр.7&lt;=Ф.F6r разд.7 стл.1 стр.7</t>
  </si>
  <si>
    <t>Ф.F6r разд.7 стл.5 стр.8&lt;=Ф.F6r разд.7 стл.1 стр.8</t>
  </si>
  <si>
    <t>Ф.F6r разд.7 стл.5 стр.9&lt;=Ф.F6r разд.7 стл.1 стр.9</t>
  </si>
  <si>
    <t>Ф.F6r разд.1 сумма стл.1-2 стр.1=Ф.F6r разд.1 сумма стл.6-7 стр.1+Ф.F6r разд.1 стл.9 стр.1</t>
  </si>
  <si>
    <t>Ф.F6r разд.1 сумма стл.1-2 стр.2=Ф.F6r разд.1 сумма стл.6-7 стр.2+Ф.F6r разд.1 стл.9 стр.2</t>
  </si>
  <si>
    <t>Ф.F6r разд.1 сумма стл.1-2 стр.3=Ф.F6r разд.1 сумма стл.6-7 стр.3+Ф.F6r разд.1 стл.9 стр.3</t>
  </si>
  <si>
    <t>Ф.F6r разд.1 сумма стл.1-2 стр.4=Ф.F6r разд.1 сумма стл.6-7 стр.4+Ф.F6r разд.1 стл.9 стр.4</t>
  </si>
  <si>
    <t>Ф.F6r разд.1 сумма стл.1-2 стр.5=Ф.F6r разд.1 сумма стл.6-7 стр.5+Ф.F6r разд.1 стл.9 стр.5</t>
  </si>
  <si>
    <t>Ф.F6r разд.8 стл.1 стр.1=Ф.F6r разд.8 стл.1 сумма стр.2-5</t>
  </si>
  <si>
    <t>Ф.F6r разд.8 стл.10 стр.1=Ф.F6r разд.8 стл.10 сумма стр.2-5</t>
  </si>
  <si>
    <t>Ф.F6r разд.8 стл.2 стр.1=Ф.F6r разд.8 стл.2 сумма стр.2-5</t>
  </si>
  <si>
    <t>Ф.F6r разд.7 стл.1 стр.8&lt;=Ф.F6r разд.7 стл.1 стр.1</t>
  </si>
  <si>
    <t>Ф.F6r разд.7 стл.10 стр.8&lt;=Ф.F6r разд.7 стл.10 стр.1</t>
  </si>
  <si>
    <t>Ф.F6r разд.7 стл.2 стр.8&lt;=Ф.F6r разд.7 стл.2 стр.1</t>
  </si>
  <si>
    <t>Ф.F6r разд.7 стл.3 стр.8&lt;=Ф.F6r разд.7 стл.3 стр.1</t>
  </si>
  <si>
    <t>Ф.F6r разд.7 стл.4 стр.8&lt;=Ф.F6r разд.7 стл.4 стр.1</t>
  </si>
  <si>
    <t>Ф.F6r разд.7 стл.5 стр.8&lt;=Ф.F6r разд.7 стл.5 стр.1</t>
  </si>
  <si>
    <t>Ф.F6r разд.7 стл.6 стр.8&lt;=Ф.F6r разд.7 стл.6 стр.1</t>
  </si>
  <si>
    <t>Ф.F6r разд.7 стл.7 стр.8&lt;=Ф.F6r разд.7 стл.7 стр.1</t>
  </si>
  <si>
    <t>Ф.F6r разд.7 стл.8 стр.8&lt;=Ф.F6r разд.7 стл.8 стр.1</t>
  </si>
  <si>
    <t>Ф.F6r разд.7 стл.9 стр.8&lt;=Ф.F6r разд.7 стл.9 стр.1</t>
  </si>
  <si>
    <t>Ф.F6r разд.4 стл.24 стр.1=Ф.F6r разд.4 сумма стл.19-23 стр.1</t>
  </si>
  <si>
    <t>Ф.F6r разд.4 стл.24 стр.10=Ф.F6r разд.4 сумма стл.19-23 стр.10</t>
  </si>
  <si>
    <t>Ф.F6r разд.4 стл.24 стр.11=Ф.F6r разд.4 сумма стл.19-23 стр.11</t>
  </si>
  <si>
    <t>Ф.F6r разд.4 стл.24 стр.12=Ф.F6r разд.4 сумма стл.19-23 стр.12</t>
  </si>
  <si>
    <t>Ф.F6r разд.4 стл.24 стр.13=Ф.F6r разд.4 сумма стл.19-23 стр.13</t>
  </si>
  <si>
    <t>Ф.F6r разд.4 стл.24 стр.14=Ф.F6r разд.4 сумма стл.19-23 стр.14</t>
  </si>
  <si>
    <t>Ф.F6r разд.4 стл.24 стр.15=Ф.F6r разд.4 сумма стл.19-23 стр.15</t>
  </si>
  <si>
    <t>Ф.F6r разд.4 стл.24 стр.16=Ф.F6r разд.4 сумма стл.19-23 стр.16</t>
  </si>
  <si>
    <t>Ф.F6r разд.4 стл.24 стр.17=Ф.F6r разд.4 сумма стл.19-23 стр.17</t>
  </si>
  <si>
    <t>Ф.F6r разд.4 стл.24 стр.18=Ф.F6r разд.4 сумма стл.19-23 стр.18</t>
  </si>
  <si>
    <t>Ф.F6r разд.4 стл.24 стр.19=Ф.F6r разд.4 сумма стл.19-23 стр.19</t>
  </si>
  <si>
    <t>Ф.F6r разд.4 стл.24 стр.2=Ф.F6r разд.4 сумма стл.19-23 стр.2</t>
  </si>
  <si>
    <t>Ф.F6r разд.4 стл.24 стр.20=Ф.F6r разд.4 сумма стл.19-23 стр.20</t>
  </si>
  <si>
    <t>Ф.F6r разд.4 стл.24 стр.21=Ф.F6r разд.4 сумма стл.19-23 стр.21</t>
  </si>
  <si>
    <t>Ф.F6r разд.4 стл.24 стр.22=Ф.F6r разд.4 сумма стл.19-23 стр.22</t>
  </si>
  <si>
    <t>Ф.F6r разд.4 стл.24 стр.23=Ф.F6r разд.4 сумма стл.19-23 стр.23</t>
  </si>
  <si>
    <t>Ф.F6r разд.4 стл.24 стр.24=Ф.F6r разд.4 сумма стл.19-23 стр.24</t>
  </si>
  <si>
    <t>Ф.F6r разд.4 стл.24 стр.25=Ф.F6r разд.4 сумма стл.19-23 стр.25</t>
  </si>
  <si>
    <t>Ф.F6r разд.4 стл.24 стр.26=Ф.F6r разд.4 сумма стл.19-23 стр.26</t>
  </si>
  <si>
    <t>Ф.F6r разд.4 стл.24 стр.27=Ф.F6r разд.4 сумма стл.19-23 стр.27</t>
  </si>
  <si>
    <t>Ф.F6r разд.4 стл.24 стр.28=Ф.F6r разд.4 сумма стл.19-23 стр.28</t>
  </si>
  <si>
    <t>Ф.F6r разд.4 стл.24 стр.29=Ф.F6r разд.4 сумма стл.19-23 стр.29</t>
  </si>
  <si>
    <t>Ф.F6r разд.4 стл.24 стр.3=Ф.F6r разд.4 сумма стл.19-23 стр.3</t>
  </si>
  <si>
    <t>Ф.F6r разд.4 стл.24 стр.30=Ф.F6r разд.4 сумма стл.19-23 стр.30</t>
  </si>
  <si>
    <t>Ф.F6r разд.4 стл.24 стр.31=Ф.F6r разд.4 сумма стл.19-23 стр.31</t>
  </si>
  <si>
    <t>Ф.F6r разд.4 стл.24 стр.32=Ф.F6r разд.4 сумма стл.19-23 стр.32</t>
  </si>
  <si>
    <t>Ф.F6r разд.4 стл.24 стр.33=Ф.F6r разд.4 сумма стл.19-23 стр.33</t>
  </si>
  <si>
    <t>Ф.F6r разд.4 стл.24 стр.34=Ф.F6r разд.4 сумма стл.19-23 стр.34</t>
  </si>
  <si>
    <t>Ф.F6r разд.4 стл.24 стр.35=Ф.F6r разд.4 сумма стл.19-23 стр.35</t>
  </si>
  <si>
    <t>Ф.F6r разд.4 стл.24 стр.36=Ф.F6r разд.4 сумма стл.19-23 стр.36</t>
  </si>
  <si>
    <t>Ф.F6r разд.4 стл.24 стр.37=Ф.F6r разд.4 сумма стл.19-23 стр.37</t>
  </si>
  <si>
    <t>Ф.F6r разд.4 стл.24 стр.38=Ф.F6r разд.4 сумма стл.19-23 стр.38</t>
  </si>
  <si>
    <t>Ф.F6r разд.4 стл.24 стр.39=Ф.F6r разд.4 сумма стл.19-23 стр.39</t>
  </si>
  <si>
    <t>Ф.F6r разд.4 стл.24 стр.4=Ф.F6r разд.4 сумма стл.19-23 стр.4</t>
  </si>
  <si>
    <t>Ф.F6r разд.4 стл.24 стр.40=Ф.F6r разд.4 сумма стл.19-23 стр.40</t>
  </si>
  <si>
    <t>Ф.F6r разд.4 стл.24 стр.41=Ф.F6r разд.4 сумма стл.19-23 стр.41</t>
  </si>
  <si>
    <t>Ф.F6r разд.4 стл.24 стр.42=Ф.F6r разд.4 сумма стл.19-23 стр.42</t>
  </si>
  <si>
    <t>Ф.F6r разд.4 стл.24 стр.43=Ф.F6r разд.4 сумма стл.19-23 стр.43</t>
  </si>
  <si>
    <t>Ф.F6r разд.4 стл.24 стр.44=Ф.F6r разд.4 сумма стл.19-23 стр.44</t>
  </si>
  <si>
    <t>Ф.F6r разд.4 стл.24 стр.45=Ф.F6r разд.4 сумма стл.19-23 стр.45</t>
  </si>
  <si>
    <t>Ф.F6r разд.4 стл.24 стр.46=Ф.F6r разд.4 сумма стл.19-23 стр.46</t>
  </si>
  <si>
    <t>Ф.F6r разд.4 стл.24 стр.47=Ф.F6r разд.4 сумма стл.19-23 стр.47</t>
  </si>
  <si>
    <t>Ф.F6r разд.4 стл.24 стр.48=Ф.F6r разд.4 сумма стл.19-23 стр.48</t>
  </si>
  <si>
    <t>Ф.F6r разд.4 стл.24 стр.49=Ф.F6r разд.4 сумма стл.19-23 стр.49</t>
  </si>
  <si>
    <t>Ф.F6r разд.4 стл.24 стр.5=Ф.F6r разд.4 сумма стл.19-23 стр.5</t>
  </si>
  <si>
    <t>Ф.F6r разд.4 стл.24 стр.50=Ф.F6r разд.4 сумма стл.19-23 стр.50</t>
  </si>
  <si>
    <t>Ф.F6r разд.4 стл.24 стр.51=Ф.F6r разд.4 сумма стл.19-23 стр.51</t>
  </si>
  <si>
    <t>Ф.F6r разд.4 стл.24 стр.52=Ф.F6r разд.4 сумма стл.19-23 стр.52</t>
  </si>
  <si>
    <t>Ф.F6r разд.4 стл.24 стр.6=Ф.F6r разд.4 сумма стл.19-23 стр.6</t>
  </si>
  <si>
    <t>Ф.F6r разд.4 стл.24 стр.7=Ф.F6r разд.4 сумма стл.19-23 стр.7</t>
  </si>
  <si>
    <t>Ф.F6r разд.4 стл.24 стр.8=Ф.F6r разд.4 сумма стл.19-23 стр.8</t>
  </si>
  <si>
    <t>Ф.F6r разд.4 стл.24 стр.9=Ф.F6r разд.4 сумма стл.19-23 стр.9</t>
  </si>
  <si>
    <t>Ф.F6r разд.5 стл.1 стр.7&lt;=Ф.F6r разд.5 стл.1 стр.6</t>
  </si>
  <si>
    <t>Ф.F6r разд.8 стл.1 стр.1&gt;=Ф.F6r разд.8 сумма стл.2-3 стр.1</t>
  </si>
  <si>
    <t>Ф.F6r разд.8 стл.1 стр.2&gt;=Ф.F6r разд.8 сумма стл.2-3 стр.2</t>
  </si>
  <si>
    <t>Ф.F6r разд.8 стл.1 стр.3&gt;=Ф.F6r разд.8 сумма стл.2-3 стр.3</t>
  </si>
  <si>
    <t>Ф.F6r разд.8 стл.1 стр.4&gt;=Ф.F6r разд.8 сумма стл.2-3 стр.4</t>
  </si>
  <si>
    <t>Ф.F6r разд.8 стл.1 стр.5&gt;=Ф.F6r разд.8 сумма стл.2-3 стр.5</t>
  </si>
  <si>
    <t>Ф.F6r разд.8 стл.1 стр.6&gt;=Ф.F6r разд.8 сумма стл.2-3 стр.6</t>
  </si>
  <si>
    <t>Ф.F6r разд.8 стл.1 стр.7&gt;=Ф.F6r разд.8 сумма стл.2-3 стр.7</t>
  </si>
  <si>
    <t>Ф.F6r разд.8 стл.1 стр.8&gt;=Ф.F6r разд.8 сумма стл.2-3 стр.8</t>
  </si>
  <si>
    <t>Ф.F6r разд.8 стл.1 стр.9&gt;=Ф.F6r разд.8 сумма стл.2-3 стр.9</t>
  </si>
  <si>
    <t>Ф.F6r разд.4 стл.12 стр.1=Ф.F6r разд.4 сумма стл.2-3 стр.1+Ф.F6r разд.4 сумма стл.5-11 стр.1</t>
  </si>
  <si>
    <t>Ф.F6r разд.4 стл.12 стр.10=Ф.F6r разд.4 сумма стл.2-3 стр.10+Ф.F6r разд.4 сумма стл.5-11 стр.10</t>
  </si>
  <si>
    <t>Ф.F6r разд.4 стл.12 стр.11=Ф.F6r разд.4 сумма стл.2-3 стр.11+Ф.F6r разд.4 сумма стл.5-11 стр.11</t>
  </si>
  <si>
    <t>Ф.F6r разд.4 стл.12 стр.12=Ф.F6r разд.4 сумма стл.2-3 стр.12+Ф.F6r разд.4 сумма стл.5-11 стр.12</t>
  </si>
  <si>
    <t>Ф.F6r разд.4 стл.12 стр.13=Ф.F6r разд.4 сумма стл.2-3 стр.13+Ф.F6r разд.4 сумма стл.5-11 стр.13</t>
  </si>
  <si>
    <t>Ф.F6r разд.4 стл.12 стр.14=Ф.F6r разд.4 сумма стл.2-3 стр.14+Ф.F6r разд.4 сумма стл.5-11 стр.14</t>
  </si>
  <si>
    <t>Ф.F6r разд.4 стл.12 стр.15=Ф.F6r разд.4 сумма стл.2-3 стр.15+Ф.F6r разд.4 сумма стл.5-11 стр.15</t>
  </si>
  <si>
    <t>Ф.F6r разд.4 стл.12 стр.16=Ф.F6r разд.4 сумма стл.2-3 стр.16+Ф.F6r разд.4 сумма стл.5-11 стр.16</t>
  </si>
  <si>
    <t>Ф.F6r разд.4 стл.12 стр.17=Ф.F6r разд.4 сумма стл.2-3 стр.17+Ф.F6r разд.4 сумма стл.5-11 стр.17</t>
  </si>
  <si>
    <t>Ф.F6r разд.4 стл.12 стр.18=Ф.F6r разд.4 сумма стл.2-3 стр.18+Ф.F6r разд.4 сумма стл.5-11 стр.18</t>
  </si>
  <si>
    <t>Ф.F6r разд.4 стл.12 стр.19=Ф.F6r разд.4 сумма стл.2-3 стр.19+Ф.F6r разд.4 сумма стл.5-11 стр.19</t>
  </si>
  <si>
    <t>Ф.F6r разд.4 стл.12 стр.2=Ф.F6r разд.4 сумма стл.2-3 стр.2+Ф.F6r разд.4 сумма стл.5-11 стр.2</t>
  </si>
  <si>
    <t>Ф.F6r разд.4 стл.12 стр.20=Ф.F6r разд.4 сумма стл.2-3 стр.20+Ф.F6r разд.4 сумма стл.5-11 стр.20</t>
  </si>
  <si>
    <t>Ф.F6r разд.4 стл.12 стр.21=Ф.F6r разд.4 сумма стл.2-3 стр.21+Ф.F6r разд.4 сумма стл.5-11 стр.21</t>
  </si>
  <si>
    <t>Ф.F6r разд.4 стл.12 стр.22=Ф.F6r разд.4 сумма стл.2-3 стр.22+Ф.F6r разд.4 сумма стл.5-11 стр.22</t>
  </si>
  <si>
    <t>Ф.F6r разд.4 стл.12 стр.23=Ф.F6r разд.4 сумма стл.2-3 стр.23+Ф.F6r разд.4 сумма стл.5-11 стр.23</t>
  </si>
  <si>
    <t>Ф.F6r разд.4 стл.12 стр.24=Ф.F6r разд.4 сумма стл.2-3 стр.24+Ф.F6r разд.4 сумма стл.5-11 стр.24</t>
  </si>
  <si>
    <t>Ф.F6r разд.4 стл.12 стр.25=Ф.F6r разд.4 сумма стл.2-3 стр.25+Ф.F6r разд.4 сумма стл.5-11 стр.25</t>
  </si>
  <si>
    <t>Ф.F6r разд.4 стл.12 стр.26=Ф.F6r разд.4 сумма стл.2-3 стр.26+Ф.F6r разд.4 сумма стл.5-11 стр.26</t>
  </si>
  <si>
    <t>Ф.F6r разд.4 стл.12 стр.27=Ф.F6r разд.4 сумма стл.2-3 стр.27+Ф.F6r разд.4 сумма стл.5-11 стр.27</t>
  </si>
  <si>
    <t>Ф.F6r разд.4 стл.12 стр.28=Ф.F6r разд.4 сумма стл.2-3 стр.28+Ф.F6r разд.4 сумма стл.5-11 стр.28</t>
  </si>
  <si>
    <t>Ф.F6r разд.4 стл.12 стр.29=Ф.F6r разд.4 сумма стл.2-3 стр.29+Ф.F6r разд.4 сумма стл.5-11 стр.29</t>
  </si>
  <si>
    <t>Ф.F6r разд.4 стл.12 стр.3=Ф.F6r разд.4 сумма стл.2-3 стр.3+Ф.F6r разд.4 сумма стл.5-11 стр.3</t>
  </si>
  <si>
    <t>Ф.F6r разд.4 стл.12 стр.30=Ф.F6r разд.4 сумма стл.2-3 стр.30+Ф.F6r разд.4 сумма стл.5-11 стр.30</t>
  </si>
  <si>
    <t>Ф.F6r разд.4 стл.12 стр.31=Ф.F6r разд.4 сумма стл.2-3 стр.31+Ф.F6r разд.4 сумма стл.5-11 стр.31</t>
  </si>
  <si>
    <t>Ф.F6r разд.4 стл.12 стр.32=Ф.F6r разд.4 сумма стл.2-3 стр.32+Ф.F6r разд.4 сумма стл.5-11 стр.32</t>
  </si>
  <si>
    <t>Ф.F6r разд.4 стл.12 стр.33=Ф.F6r разд.4 сумма стл.2-3 стр.33+Ф.F6r разд.4 сумма стл.5-11 стр.33</t>
  </si>
  <si>
    <t>Ф.F6r разд.4 стл.12 стр.34=Ф.F6r разд.4 сумма стл.2-3 стр.34+Ф.F6r разд.4 сумма стл.5-11 стр.34</t>
  </si>
  <si>
    <t>Ф.F6r разд.4 стл.12 стр.35=Ф.F6r разд.4 сумма стл.2-3 стр.35+Ф.F6r разд.4 сумма стл.5-11 стр.35</t>
  </si>
  <si>
    <t>Ф.F6r разд.4 стл.12 стр.36=Ф.F6r разд.4 сумма стл.2-3 стр.36+Ф.F6r разд.4 сумма стл.5-11 стр.36</t>
  </si>
  <si>
    <t>Ф.F6r разд.4 стл.12 стр.37=Ф.F6r разд.4 сумма стл.2-3 стр.37+Ф.F6r разд.4 сумма стл.5-11 стр.37</t>
  </si>
  <si>
    <t>Ф.F6r разд.4 стл.12 стр.38=Ф.F6r разд.4 сумма стл.2-3 стр.38+Ф.F6r разд.4 сумма стл.5-11 стр.38</t>
  </si>
  <si>
    <t>Ф.F6r разд.4 стл.12 стр.39=Ф.F6r разд.4 сумма стл.2-3 стр.39+Ф.F6r разд.4 сумма стл.5-11 стр.39</t>
  </si>
  <si>
    <t>Ф.F6r разд.4 стл.12 стр.4=Ф.F6r разд.4 сумма стл.2-3 стр.4+Ф.F6r разд.4 сумма стл.5-11 стр.4</t>
  </si>
  <si>
    <t>Ф.F6r разд.4 стл.12 стр.40=Ф.F6r разд.4 сумма стл.2-3 стр.40+Ф.F6r разд.4 сумма стл.5-11 стр.40</t>
  </si>
  <si>
    <t>Ф.F6r разд.4 стл.12 стр.41=Ф.F6r разд.4 сумма стл.2-3 стр.41+Ф.F6r разд.4 сумма стл.5-11 стр.41</t>
  </si>
  <si>
    <t>Ф.F6r разд.4 стл.12 стр.42=Ф.F6r разд.4 сумма стл.2-3 стр.42+Ф.F6r разд.4 сумма стл.5-11 стр.42</t>
  </si>
  <si>
    <t>Ф.F6r разд.4 стл.12 стр.43=Ф.F6r разд.4 сумма стл.2-3 стр.43+Ф.F6r разд.4 сумма стл.5-11 стр.43</t>
  </si>
  <si>
    <t>Ф.F6r разд.4 стл.12 стр.44=Ф.F6r разд.4 сумма стл.2-3 стр.44+Ф.F6r разд.4 сумма стл.5-11 стр.44</t>
  </si>
  <si>
    <t>Ф.F6r разд.4 стл.12 стр.45=Ф.F6r разд.4 сумма стл.2-3 стр.45+Ф.F6r разд.4 сумма стл.5-11 стр.45</t>
  </si>
  <si>
    <t>Ф.F6r разд.4 стл.12 стр.46=Ф.F6r разд.4 сумма стл.2-3 стр.46+Ф.F6r разд.4 сумма стл.5-11 стр.46</t>
  </si>
  <si>
    <t>Ф.F6r разд.4 стл.12 стр.47=Ф.F6r разд.4 сумма стл.2-3 стр.47+Ф.F6r разд.4 сумма стл.5-11 стр.47</t>
  </si>
  <si>
    <t>Ф.F6r разд.4 стл.12 стр.48=Ф.F6r разд.4 сумма стл.2-3 стр.48+Ф.F6r разд.4 сумма стл.5-11 стр.48</t>
  </si>
  <si>
    <t>Ф.F6r разд.4 стл.12 стр.49=Ф.F6r разд.4 сумма стл.2-3 стр.49+Ф.F6r разд.4 сумма стл.5-11 стр.49</t>
  </si>
  <si>
    <t>Ф.F6r разд.4 стл.12 стр.5=Ф.F6r разд.4 сумма стл.2-3 стр.5+Ф.F6r разд.4 сумма стл.5-11 стр.5</t>
  </si>
  <si>
    <t>Ф.F6r разд.4 стл.12 стр.50=Ф.F6r разд.4 сумма стл.2-3 стр.50+Ф.F6r разд.4 сумма стл.5-11 стр.50</t>
  </si>
  <si>
    <t>Ф.F6r разд.4 стл.12 стр.51=Ф.F6r разд.4 сумма стл.2-3 стр.51+Ф.F6r разд.4 сумма стл.5-11 стр.51</t>
  </si>
  <si>
    <t>Ф.F6r разд.4 стл.12 стр.52=Ф.F6r разд.4 сумма стл.2-3 стр.52+Ф.F6r разд.4 сумма стл.5-11 стр.52</t>
  </si>
  <si>
    <t>Ф.F6r разд.4 стл.12 стр.6=Ф.F6r разд.4 сумма стл.2-3 стр.6+Ф.F6r разд.4 сумма стл.5-11 стр.6</t>
  </si>
  <si>
    <t>Ф.F6r разд.4 стл.12 стр.7=Ф.F6r разд.4 сумма стл.2-3 стр.7+Ф.F6r разд.4 сумма стл.5-11 стр.7</t>
  </si>
  <si>
    <t>Ф.F6r разд.4 стл.12 стр.8=Ф.F6r разд.4 сумма стл.2-3 стр.8+Ф.F6r разд.4 сумма стл.5-11 стр.8</t>
  </si>
  <si>
    <t>Ф.F6r разд.4 стл.12 стр.9=Ф.F6r разд.4 сумма стл.2-3 стр.9+Ф.F6r разд.4 сумма стл.5-11 стр.9</t>
  </si>
  <si>
    <t>Ф.F6r разд.7 стл.1 стр.1&gt;=Ф.F6r разд.7 сумма стл.2-3 стр.1</t>
  </si>
  <si>
    <t>Ф.F6r разд.7 стл.1 стр.2&gt;=Ф.F6r разд.7 сумма стл.2-3 стр.2</t>
  </si>
  <si>
    <t>Ф.F6r разд.7 стл.1 стр.3&gt;=Ф.F6r разд.7 сумма стл.2-3 стр.3</t>
  </si>
  <si>
    <t>Ф.F6r разд.7 стл.1 стр.4&gt;=Ф.F6r разд.7 сумма стл.2-3 стр.4</t>
  </si>
  <si>
    <t>Ф.F6r разд.7 стл.1 стр.5&gt;=Ф.F6r разд.7 сумма стл.2-3 стр.5</t>
  </si>
  <si>
    <t>Ф.F6r разд.7 стл.1 стр.6&gt;=Ф.F6r разд.7 сумма стл.2-3 стр.6</t>
  </si>
  <si>
    <t>Ф.F6r разд.7 стл.1 стр.7&gt;=Ф.F6r разд.7 сумма стл.2-3 стр.7</t>
  </si>
  <si>
    <t>Ф.F6r разд.7 стл.1 стр.8&gt;=Ф.F6r разд.7 сумма стл.2-3 стр.8</t>
  </si>
  <si>
    <t>Ф.F6r разд.7 стл.1 стр.9&gt;=Ф.F6r разд.7 сумма стл.2-3 стр.9</t>
  </si>
  <si>
    <t>Ф.F6r разд.1 стл.8 стр.1&lt;=Ф.F6r разд.1 стл.7 стр.1</t>
  </si>
  <si>
    <t>Ф.F6r разд.1 стл.8 стр.2&lt;=Ф.F6r разд.1 стл.7 стр.2</t>
  </si>
  <si>
    <t>Ф.F6r разд.1 стл.8 стр.3&lt;=Ф.F6r разд.1 стл.7 стр.3</t>
  </si>
  <si>
    <t>Ф.F6r разд.1 стл.8 стр.4&lt;=Ф.F6r разд.1 стл.7 стр.4</t>
  </si>
  <si>
    <t>Ф.F6r разд.1 стл.8 стр.5&lt;=Ф.F6r разд.1 стл.7 стр.5</t>
  </si>
  <si>
    <t>Ф.F6r разд.3 стл.1 стр.1=Ф.F6r разд.3 сумма стл.2-5 стр.1</t>
  </si>
  <si>
    <t>Ф.F6r разд.8 стл.1 стр.9&lt;=Ф.F6r разд.8 стл.1 стр.1</t>
  </si>
  <si>
    <t>Ф.F6r разд.8 стл.10 стр.9&lt;=Ф.F6r разд.8 стл.10 стр.1</t>
  </si>
  <si>
    <t>Ф.F6r разд.8 стл.2 стр.9&lt;=Ф.F6r разд.8 стл.2 стр.1</t>
  </si>
  <si>
    <t>Ф.F6r разд.8 стл.3 стр.9&lt;=Ф.F6r разд.8 стл.3 стр.1</t>
  </si>
  <si>
    <t>Ф.F6r разд.8 стл.4 стр.9&lt;=Ф.F6r разд.8 стл.4 стр.1</t>
  </si>
  <si>
    <t>Ф.F6r разд.8 стл.5 стр.9&lt;=Ф.F6r разд.8 стл.5 стр.1</t>
  </si>
  <si>
    <t>Ф.F6r разд.8 стл.6 стр.9&lt;=Ф.F6r разд.8 стл.6 стр.1</t>
  </si>
  <si>
    <t>Ф.F6r разд.8 стл.7 стр.9&lt;=Ф.F6r разд.8 стл.7 стр.1</t>
  </si>
  <si>
    <t>Ф.F6r разд.8 стл.8 стр.9&lt;=Ф.F6r разд.8 стл.8 стр.1</t>
  </si>
  <si>
    <t>Ф.F6r разд.8 стл.9 стр.9&lt;=Ф.F6r разд.8 стл.9 стр.1</t>
  </si>
  <si>
    <t>Севастопольский городской суд</t>
  </si>
  <si>
    <t>из окон-ченных дел</t>
  </si>
  <si>
    <t>Итоговые судебные решения по уголовным делам (на приговоры и иные судебные решения по существу дела)</t>
  </si>
  <si>
    <t xml:space="preserve">Промежуточные судебные ре-шения (на судебные решения, вынесенные на стадии судебного производства) </t>
  </si>
  <si>
    <t xml:space="preserve">Отменено постановлений о прекращении дел </t>
  </si>
  <si>
    <t>всего</t>
  </si>
  <si>
    <t>по иным основаниям</t>
  </si>
  <si>
    <t xml:space="preserve">с изменением квалификации </t>
  </si>
  <si>
    <t xml:space="preserve">с передачей на новое судебное разбирательство </t>
  </si>
  <si>
    <t xml:space="preserve"> в суд первой инстанции</t>
  </si>
  <si>
    <t>со смягчением наказания</t>
  </si>
  <si>
    <t>рассмотренные в особом порядке</t>
  </si>
  <si>
    <t xml:space="preserve">Дела частного обвине-ния: </t>
  </si>
  <si>
    <t>В том числе по делам:</t>
  </si>
  <si>
    <r>
      <t xml:space="preserve">Наименование отчитывающейся
 организации                     </t>
    </r>
    <r>
      <rPr>
        <sz val="10"/>
        <color indexed="8"/>
        <rFont val="Times New Roman"/>
        <family val="1"/>
      </rPr>
      <t xml:space="preserve">                    </t>
    </r>
  </si>
  <si>
    <t>Областные и равные им суды</t>
  </si>
  <si>
    <t>Подтверждение : внести реквизиты судебного решения</t>
  </si>
  <si>
    <t>Верховный суд Чувашской Республики</t>
  </si>
  <si>
    <t>Использование видеоконференц-связи</t>
  </si>
  <si>
    <t xml:space="preserve"> из суда кассационной инстанции на новое апелляционное рассмотрение</t>
  </si>
  <si>
    <t>Верховный суд Республики Крым</t>
  </si>
  <si>
    <t>№ стр.</t>
  </si>
  <si>
    <t>код и номер телефона</t>
  </si>
  <si>
    <t>Должностное лицо,  ответственное за  составление  отчета</t>
  </si>
  <si>
    <t>Форма № 6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</si>
  <si>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</si>
  <si>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</si>
  <si>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</si>
  <si>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Раздел 3. Частные определения</t>
  </si>
  <si>
    <t>113, 114, 
117, 118</t>
  </si>
  <si>
    <t>Коммерческий подкуп</t>
  </si>
  <si>
    <t>Террористический акт</t>
  </si>
  <si>
    <t xml:space="preserve">Содействие террористической деятельности, публичные призывы к осуществлению террористической деятельности, захват заложника </t>
  </si>
  <si>
    <t>Заведомо ложное сообщение об акте терроризма</t>
  </si>
  <si>
    <t>Незаконное участие в предпринимательской деятельности</t>
  </si>
  <si>
    <t>о преступлениях, совершенных несовершеннолетними</t>
  </si>
  <si>
    <t>о преступлениях, совершенных военнослужащими</t>
  </si>
  <si>
    <t>с мерой пресечения в виде заключения под стражу</t>
  </si>
  <si>
    <t>единолично судьей</t>
  </si>
  <si>
    <t>коллегией из трех федеральных судей</t>
  </si>
  <si>
    <t>с участием присяжных заседателей</t>
  </si>
  <si>
    <t xml:space="preserve">Преступления: </t>
  </si>
  <si>
    <t xml:space="preserve">особо тяжкие </t>
  </si>
  <si>
    <t>тяжкие</t>
  </si>
  <si>
    <t>средней тяжести</t>
  </si>
  <si>
    <t>небольшой тяжести</t>
  </si>
  <si>
    <t>залог</t>
  </si>
  <si>
    <t>всего:</t>
  </si>
  <si>
    <t>должность              инициалы, фамилия               подпись</t>
  </si>
  <si>
    <t>108 УПК РФ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</si>
  <si>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</si>
  <si>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</si>
  <si>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</si>
  <si>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Изнасилование</t>
  </si>
  <si>
    <t>Иные посягательства против половой неприкосновенности и половой свободы личности</t>
  </si>
  <si>
    <t>Кража</t>
  </si>
  <si>
    <t>Грабеж</t>
  </si>
  <si>
    <t>Разбой</t>
  </si>
  <si>
    <t>Вымогательство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</si>
  <si>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</si>
  <si>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</si>
  <si>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</si>
  <si>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</si>
  <si>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</si>
  <si>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</si>
  <si>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</si>
  <si>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</si>
  <si>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</si>
  <si>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Незаконные действия с оружием</t>
  </si>
  <si>
    <t>Незаконные действия с наркотическими средствами и психотропными веществами</t>
  </si>
  <si>
    <t>Экологические преступления</t>
  </si>
  <si>
    <t>Прочие преступления</t>
  </si>
  <si>
    <t>Всего</t>
  </si>
  <si>
    <t>Особо тяжких</t>
  </si>
  <si>
    <t>Тяжких</t>
  </si>
  <si>
    <t>Средней тяжести</t>
  </si>
  <si>
    <t>Небольшой тяжести</t>
  </si>
  <si>
    <t xml:space="preserve">Раздел 8. Сведения о пересмотре судебных постановлений по ходатайствам о продлении срока содержания под стражей </t>
  </si>
  <si>
    <t>На судебные постановления об удовлетворении ходатайств</t>
  </si>
  <si>
    <t>Об отказе в удовлетворении ходатайств</t>
  </si>
  <si>
    <t>№</t>
  </si>
  <si>
    <t>с применением амнистии</t>
  </si>
  <si>
    <t>с отменой постановлений по ходатайствам о применении меры пресечения в виде заключения под стражу и продлении срока содержания под стражей:</t>
  </si>
  <si>
    <t>другие в порядке судебного контроля</t>
  </si>
  <si>
    <t>другие в порядке исполнения  приговоров</t>
  </si>
  <si>
    <t>М.П.</t>
  </si>
  <si>
    <t>дата составления отчета</t>
  </si>
  <si>
    <t>с отменой, изменением закона</t>
  </si>
  <si>
    <t>Виды судебных постановлений</t>
  </si>
  <si>
    <t xml:space="preserve">Наименование получателя 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</si>
  <si>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</si>
  <si>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</si>
  <si>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</si>
  <si>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</si>
  <si>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</si>
  <si>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</si>
  <si>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</si>
  <si>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</si>
  <si>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</si>
  <si>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</si>
  <si>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</si>
  <si>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</si>
  <si>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</si>
  <si>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</si>
  <si>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</si>
  <si>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</si>
  <si>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</si>
  <si>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</si>
  <si>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</si>
  <si>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</si>
  <si>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</si>
  <si>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</si>
  <si>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</si>
  <si>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</si>
  <si>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</si>
  <si>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</si>
  <si>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</si>
  <si>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</si>
  <si>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</si>
  <si>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</si>
  <si>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</si>
  <si>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</si>
  <si>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</si>
  <si>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</si>
  <si>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</si>
  <si>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</si>
  <si>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</si>
  <si>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</si>
  <si>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</si>
  <si>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</si>
  <si>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</si>
  <si>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</si>
  <si>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Всего поступило дел за отчетный период</t>
  </si>
  <si>
    <t>Из графы 2</t>
  </si>
  <si>
    <t>Окончено дел за отчетный период</t>
  </si>
  <si>
    <t>Остаток неоконченных дел на конец отчетного периода</t>
  </si>
  <si>
    <t xml:space="preserve">На судебные решения в порядке судебного контроля </t>
  </si>
  <si>
    <t>На судебные решения по вопросам, связанным с исполнением приговора</t>
  </si>
  <si>
    <t>Из оконченных дел (графа 7 строка 5 раздела 1) рассмотрены жалобы и представления (по числу лиц)</t>
  </si>
  <si>
    <t xml:space="preserve">                   </t>
  </si>
  <si>
    <t>Всего рассмотрено жалоб и представлений</t>
  </si>
  <si>
    <t>о прекращении  дел</t>
  </si>
  <si>
    <t>о применении принудительных мер к невменяемым</t>
  </si>
  <si>
    <t>по другим основаниям</t>
  </si>
  <si>
    <t>о нарушениях закона, допущенных</t>
  </si>
  <si>
    <t>Районные суды</t>
  </si>
  <si>
    <t>30 января и 30 июля</t>
  </si>
  <si>
    <t>по числу судебных заседаний в отчетный период</t>
  </si>
  <si>
    <t>Остаток неокончен-ных дел на начало года</t>
  </si>
  <si>
    <t>другого характера</t>
  </si>
  <si>
    <t>при рассмотрении дела судом</t>
  </si>
  <si>
    <t>Виды преступлений</t>
  </si>
  <si>
    <t>отменены</t>
  </si>
  <si>
    <t>изменены</t>
  </si>
  <si>
    <t>с прекращением дела</t>
  </si>
  <si>
    <t>А</t>
  </si>
  <si>
    <t>Б</t>
  </si>
  <si>
    <t>Убийство без смягчающих обстоятельств</t>
  </si>
  <si>
    <t>Иные посягательства на жизнь человека</t>
  </si>
  <si>
    <t>Статья              УК РФ</t>
  </si>
  <si>
    <t>Бандитизм, организация незаконных формирований, банд и преступных организаций или участие в них</t>
  </si>
  <si>
    <t>Преступления экстремистской направленности</t>
  </si>
  <si>
    <t>Получение взятки</t>
  </si>
  <si>
    <t>Дача взятки</t>
  </si>
  <si>
    <t>30 УПК РФ</t>
  </si>
  <si>
    <t xml:space="preserve"> 30 УПК РФ</t>
  </si>
  <si>
    <t>Штат судей на конец отчетного периода</t>
  </si>
  <si>
    <t>Количество судов,  по которым составлен отчет</t>
  </si>
  <si>
    <t>Раздел 7. Сведения о пересмотре судебных постановлений по ходатайствам об избрании меры пресечения в виде заключения под стражу</t>
  </si>
  <si>
    <t>Пермский краевой суд</t>
  </si>
  <si>
    <t>Камчатский краевой суд</t>
  </si>
  <si>
    <t>Текущая дата печати:</t>
  </si>
  <si>
    <t>Код:</t>
  </si>
  <si>
    <t>Cтатус</t>
  </si>
  <si>
    <t>Код формулы</t>
  </si>
  <si>
    <t>Формула</t>
  </si>
  <si>
    <t>Описание формулы</t>
  </si>
  <si>
    <t>Верховный суд Республики Алтай</t>
  </si>
  <si>
    <t>Верховный суд Удмуртской Республики</t>
  </si>
  <si>
    <t>Астраханский областной суд</t>
  </si>
  <si>
    <t>Брянский областной суд</t>
  </si>
  <si>
    <t>Владимирский областной суд</t>
  </si>
  <si>
    <t>Волгоградский областной суд</t>
  </si>
  <si>
    <t>Ивановский областной суд</t>
  </si>
  <si>
    <t>Иркутский областной суд</t>
  </si>
  <si>
    <t>Липецкий областной суд</t>
  </si>
  <si>
    <t>Московский областной суд</t>
  </si>
  <si>
    <t>Новосибирский областной суд</t>
  </si>
  <si>
    <t>Оренбургский областной суд</t>
  </si>
  <si>
    <t>Орловский областной суд</t>
  </si>
  <si>
    <t>Тульский областной суд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</si>
  <si>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</si>
  <si>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</si>
  <si>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</si>
  <si>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рассмотрено</t>
  </si>
  <si>
    <t xml:space="preserve">изменены постановления о прекращении дела (изменены основания прекращения) </t>
  </si>
  <si>
    <t>изменены оправдательные приговоры в части оснований оправдания</t>
  </si>
  <si>
    <t xml:space="preserve"> с прекращением дела</t>
  </si>
  <si>
    <t>с вынесением оправдательного приговора</t>
  </si>
  <si>
    <t xml:space="preserve">с возвращением дела прокурору </t>
  </si>
  <si>
    <t>с применением принудительных мер медицинского характера к невменяемым</t>
  </si>
  <si>
    <t>изменены постановления о применении принудительных мер медицинского характера</t>
  </si>
  <si>
    <t xml:space="preserve"> </t>
  </si>
  <si>
    <t>с возвращением дела прокурору</t>
  </si>
  <si>
    <t>в том числе с отменой постановлений об отказе в удовлетворении таких ходатайств</t>
  </si>
  <si>
    <t>в т.ч. в выходные дни</t>
  </si>
  <si>
    <t>по представлению прокурора</t>
  </si>
  <si>
    <t>№ 
стр.</t>
  </si>
  <si>
    <t>Число лиц по нерассмот-ренным делам  
(из гр.9)</t>
  </si>
  <si>
    <t>по апелляци-онным представ-лениям</t>
  </si>
  <si>
    <t xml:space="preserve">по апелляци-онным жалобам </t>
  </si>
  <si>
    <t>Оправдательные приговоры</t>
  </si>
  <si>
    <t>Обвинительные приговоры</t>
  </si>
  <si>
    <t>Рассмотрены
апелляционные 
уголовные дела 
(по числу лиц)</t>
  </si>
  <si>
    <t xml:space="preserve">Пересмотрено судебных постановлений по ходатайствам 
о продлении срока содержания под стражей </t>
  </si>
  <si>
    <t>Пересмотрено судебных постановлений по ходатайствам 
об избрании меры пресечения в виде заключения под стражу</t>
  </si>
  <si>
    <r>
      <t>Раздел 5. Справка к разделу 4</t>
    </r>
    <r>
      <rPr>
        <b/>
        <sz val="16"/>
        <rFont val="Times New Roman"/>
        <family val="1"/>
      </rPr>
      <t xml:space="preserve">  (по числу лиц)</t>
    </r>
  </si>
  <si>
    <t>Значения элементов</t>
  </si>
  <si>
    <t>(r,w,s,g,v) раздел 1 число дел с нарушением сроков рассмотрения д.б. меньше или равно числу оконченных дел за отчтный период</t>
  </si>
  <si>
    <t>(r,w,s,g,v) раздел 7 строка 1 равна сумме строк 2-5</t>
  </si>
  <si>
    <t>(r,s,g,v) раздел 8 стр.7 по всем графам д.б. меньше или равна стр.1 по всем графам</t>
  </si>
  <si>
    <t>(r,s,g,v) раздел 7 стр.10 по всем графам д.б. меньше или равна стр.1 по всем графам</t>
  </si>
  <si>
    <t>(r,s,g,v) раздел 8 строка 1 равна сумме строк 2-5</t>
  </si>
  <si>
    <t>(r,s,g,v) раздел 8 гр.1 по всем строкам д.б. больше или равна гр.2 и 3 по всем строкам</t>
  </si>
  <si>
    <t>(r,w,s,g,v) раздел 1 сумма гр.1-2 д.б. равна сумме гр.6-7,9 для строк 1-5</t>
  </si>
  <si>
    <t>(r,s,g,v) раздел 8 стр.8 по всем графам д.б. меньше или равна стр.1 по всем графам</t>
  </si>
  <si>
    <t>(r,w,s,g,v) раздел 4 Основания отмены равны числу отмененных и измененных приговоров</t>
  </si>
  <si>
    <t>(r,w,s,g,v) раздел 3 Число частных определений д.б. равно сумме гр.2-5 стр.1</t>
  </si>
  <si>
    <t>(r,s,g,v) раздел 8 стр.6 по всем графам д.б. меньше или равна стр.1 по всем графам</t>
  </si>
  <si>
    <t>(r,w,s,g,v) раздел 1 графа 10 д.б. больше или равна графе 9</t>
  </si>
  <si>
    <t>(r,w,s,g,v) раздел 7 стр.6 по всем графам д.б. меньше или равна стр.1 по всем графам</t>
  </si>
  <si>
    <t>(r,w,s,g,v) раздел 1 итоговая строка равна сумме строк 1-4 по всем графам</t>
  </si>
  <si>
    <t>(r,w,s,g,v) раздел 7 стр.7 по всем графам д.б. меньше или равна стр.1 по всем графам</t>
  </si>
  <si>
    <t>(r,w,s,g,v) раздел 1 Число поступивших дел за отчетный период д.б. равно сумме гр.3-5 для стр.1-5</t>
  </si>
  <si>
    <t>(r,w,s,g,v) раздел 1 число оконченных дел с использованием ВКС при рассмотрении не может быть больше всех оконченных дел</t>
  </si>
  <si>
    <t>(r,s,g,v) раздел 8 стр.9 по всем графам д.б. меньше или равна стр.1 по всем графам</t>
  </si>
  <si>
    <t>отменено постановление о залоге</t>
  </si>
  <si>
    <t>отменено постановление о домашнем аресте</t>
  </si>
  <si>
    <t xml:space="preserve">(r,w,s,g,v) раздел 4 По заявлениям по составам частного обвинения не могут выносится постановления о возвращении дела прокурору </t>
  </si>
  <si>
    <t xml:space="preserve"> по реабилитирующим основаниям </t>
  </si>
  <si>
    <t>(r,s,g,v) раздел 8 стл.5 по всем строкам д.б. меньше или равен стл.1</t>
  </si>
  <si>
    <t>(r,w,s,g,v) раздел 7 графа 5 д.б меньше или равна графе 1</t>
  </si>
  <si>
    <t>(r,w,s,g,v) раздел 7 графа 10 д.б меньше или равна графе 6</t>
  </si>
  <si>
    <t>(r,s,g,v) раздел 8 стл.4 по всем строкам д.б. меньше или равна стл.1</t>
  </si>
  <si>
    <t>(r,w,s,g,v) раздел 7 графа 4 д.б меньше или равна графе 1</t>
  </si>
  <si>
    <t>Раздел 1. Движение уголовных дел в апелляционной инстанции</t>
  </si>
  <si>
    <t>Раздел 2. Справка. Рассмотрены жалобы и представления из числа оконченных производством дел в апелляционной инстанции (по числу лиц)</t>
  </si>
  <si>
    <t>На приговоры:</t>
  </si>
  <si>
    <t xml:space="preserve">На определения и постановления судов  первой  инстанции </t>
  </si>
  <si>
    <t>обвинительные</t>
  </si>
  <si>
    <t>оправдательные</t>
  </si>
  <si>
    <t>по ходатайствам об избрании меры пресечения в виде заключения под стражу и продлении срока содержания под стражей</t>
  </si>
  <si>
    <t>по другим жалобам и представлениям</t>
  </si>
  <si>
    <t>по реабилитирующим основаниям</t>
  </si>
  <si>
    <t>с назначением 
судебного штрафа</t>
  </si>
  <si>
    <t xml:space="preserve">По жалобам </t>
  </si>
  <si>
    <t>По представлениям</t>
  </si>
  <si>
    <t xml:space="preserve">Вынесено </t>
  </si>
  <si>
    <t>при производстве дознания и следствия</t>
  </si>
  <si>
    <t>Всего частных определений</t>
  </si>
  <si>
    <t>Из гр. 1 вынесены частные определения  при рассмотрении  жалоб и представлений  на судебные акты по уголовным делам</t>
  </si>
  <si>
    <t>2</t>
  </si>
  <si>
    <t>Из гр.1 вынесены  частные определения при пересмотре судебных постановлений по ходатайствам об избрании меры пресечения в виде заключения под стражу</t>
  </si>
  <si>
    <t>3</t>
  </si>
  <si>
    <t xml:space="preserve"> Из гр. 1 вынесены частные определения   при пересмотре судебных постановлений по ходатайствам о продлении меры пресечения в виде содержания  под стражей</t>
  </si>
  <si>
    <t>4</t>
  </si>
  <si>
    <t>Из гр. 1 вынесены частные определения при пересмотре судебных актов по иным материалам судебного контроля</t>
  </si>
  <si>
    <t>5</t>
  </si>
  <si>
    <t>Из гр.1 вынесены частные определения при пересмотре судебных актов по иным материалам в порядке исполнения</t>
  </si>
  <si>
    <t>6</t>
  </si>
  <si>
    <t>С прекращением производства по делу, 
в т.ч.  в связи с отзывом  жалобы, представления</t>
  </si>
  <si>
    <t>Итого результатов по лицам</t>
  </si>
  <si>
    <t>о возвращении дел прокурору</t>
  </si>
  <si>
    <t>неправильное применение уголовного закона  
(ч. 1 ст.  389.  18 УПК РФ)</t>
  </si>
  <si>
    <t xml:space="preserve"> с вынесением оправдательного приговора</t>
  </si>
  <si>
    <t>с направле-нием дела на новое судебное разбира-тельство</t>
  </si>
  <si>
    <t xml:space="preserve"> с возвращением дела прокурору</t>
  </si>
  <si>
    <t>частично (с оставлением в силе другого, 
менее тяжкого обвинения)</t>
  </si>
  <si>
    <t xml:space="preserve">с вынесением  нового обвинительного приговора </t>
  </si>
  <si>
    <t>всего отменено приговоров</t>
  </si>
  <si>
    <t>без 
изменения квалифи-кации</t>
  </si>
  <si>
    <t>всего изменено приговоров</t>
  </si>
  <si>
    <t xml:space="preserve"> с вынесением обвинительного приговора</t>
  </si>
  <si>
    <t xml:space="preserve">с вынесением оправдательного приговора </t>
  </si>
  <si>
    <t>с возвращением  дела  прокурору</t>
  </si>
  <si>
    <t>в том числе ввиду 
мягкости наказания</t>
  </si>
  <si>
    <t>в связи со смертью, с прими рением с потерпевшим,   с деятельным раскаянием</t>
  </si>
  <si>
    <t>с назначением судебного штрафа</t>
  </si>
  <si>
    <t>без изменения  наказания</t>
  </si>
  <si>
    <t>с усилением наказания</t>
  </si>
  <si>
    <t>132 – 135</t>
  </si>
  <si>
    <t>Мелкое хищение</t>
  </si>
  <si>
    <t>158.1</t>
  </si>
  <si>
    <t xml:space="preserve">143, 215,
216 – 219 </t>
  </si>
  <si>
    <t>246 – 262</t>
  </si>
  <si>
    <t>возбужденные по заявлени-ям, поступившим в суд непосредственно от граждан и переданным из других органов</t>
  </si>
  <si>
    <t>294 – 298.1, 
317 – 321</t>
  </si>
  <si>
    <r>
      <t>рассмотрено</t>
    </r>
    <r>
      <rPr>
        <b/>
        <vertAlign val="superscript"/>
        <sz val="20"/>
        <color indexed="8"/>
        <rFont val="Times New Roman"/>
        <family val="1"/>
      </rPr>
      <t>1</t>
    </r>
  </si>
  <si>
    <t xml:space="preserve">уголовные дела  с ходатайствами о прекращении уголовных дел и назначении меры уголовно-правового характера в виде судебного штрафа </t>
  </si>
  <si>
    <t xml:space="preserve"> Из графы 35 «Итого» всего  
с удовлетворением жалоб и представлений</t>
  </si>
  <si>
    <t xml:space="preserve">Апелляционные постановления   (определения)   
по промежуточным решениям   ( включая по материалам в порядке судебного контроля и исполнения судебного акта)   
без удовлетворения жалоб и представлений </t>
  </si>
  <si>
    <t>Из гр. 26 раздела 4</t>
  </si>
  <si>
    <t>отменено  прекращение уголовного дела с назначением судебного штрафа (уголовное преследование в отношении лиц)</t>
  </si>
  <si>
    <t xml:space="preserve">отменено  постановлений об отказе в удовлетворении ходатайств о прекращении уголовного дела с назначением судебного штрафа </t>
  </si>
  <si>
    <t>Из строки  1:</t>
  </si>
  <si>
    <t>преступления в сфере экономической деятельности (гл.  22 УК РФ)</t>
  </si>
  <si>
    <r>
      <t>в соответствии с ч.  1.1 ст.  108 УПК РФ</t>
    </r>
    <r>
      <rPr>
        <vertAlign val="superscript"/>
        <sz val="12"/>
        <color indexed="8"/>
        <rFont val="Times New Roman"/>
        <family val="1"/>
      </rPr>
      <t>1</t>
    </r>
  </si>
  <si>
    <t>из строки 1:</t>
  </si>
  <si>
    <t>преступления в сфере экономической деятельности (гл. 22 УК РФ)</t>
  </si>
  <si>
    <t>(r,w,s,g,v) раздел 4 Число измененных приговоров  д.б. равно сумме гр.13-17 для стр.1-52</t>
  </si>
  <si>
    <t>(r,w,s,g,v) раздел 4 гр.35 по всем строкам д.б. равна гр.12,18,24-31,33-34 для всех строк</t>
  </si>
  <si>
    <t>(r,w,s,g,v) раздел 4 графа 40 д.б. меньше или равна графе 35</t>
  </si>
  <si>
    <t>(r,w,s,g,v) раздел 4 гр.32 д.б. меньше или равна разд.4 гр.16 по всем стр.</t>
  </si>
  <si>
    <t>(r,s,g,v) раздел 7 стр.5 по всем графам д.б. меньше или равна стр.1 по всем графам</t>
  </si>
  <si>
    <t>об обсто-ятельствах, способство-вавших совершению преступления</t>
  </si>
  <si>
    <t>Возвращено дел без рассмотрения, 
в т.ч. с отзывом до назначения рассмотрения уголовного дела</t>
  </si>
  <si>
    <t>Поступило сообщений о мерах, принятых по частным определе-ниям</t>
  </si>
  <si>
    <t>Контрольные равенства:   1) стр.1 равна сумме стр.2-5</t>
  </si>
  <si>
    <t>Контрольные равенства:    1) стр.1 равна сумме стр.2-5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</si>
  <si>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Учитываются лица, обвиняемые в преступлениях, связанных с предпринимательской деятельностью по статьям, перечисленным в ч. 1.1 ст. 108 УПК РФ</t>
    </r>
  </si>
  <si>
    <t>Управлению Судебного департамента при Верховном Суде Российской Федерации</t>
  </si>
  <si>
    <t>Управления Судебного департамента при Верховном Суде Российской Федерации</t>
  </si>
  <si>
    <r>
      <t xml:space="preserve">Примечание к разделам 1, 2 :  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в кассационном порядке рассматриваются судами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  </r>
  </si>
  <si>
    <r>
      <t>Раздел 4.  Результаты апелляционного</t>
    </r>
    <r>
      <rPr>
        <b/>
        <sz val="36"/>
        <rFont val="Times New Roman"/>
        <family val="1"/>
      </rPr>
      <t xml:space="preserve"> рассмотрения дел (по числу лиц)</t>
    </r>
  </si>
  <si>
    <t xml:space="preserve">Отменены постановления </t>
  </si>
  <si>
    <t>Ф.F6r разд.8 стл.4 стр.1&lt;=Ф.F6r разд.8 стл.1 стр.1</t>
  </si>
  <si>
    <t>Ф.F6r разд.8 стл.4 стр.2&lt;=Ф.F6r разд.8 стл.1 стр.2</t>
  </si>
  <si>
    <t>Ф.F6r разд.8 стл.4 стр.3&lt;=Ф.F6r разд.8 стл.1 стр.3</t>
  </si>
  <si>
    <t>Ф.F6r разд.8 стл.4 стр.4&lt;=Ф.F6r разд.8 стл.1 стр.4</t>
  </si>
  <si>
    <t>Ф.F6r разд.8 стл.4 стр.5&lt;=Ф.F6r разд.8 стл.1 стр.5</t>
  </si>
  <si>
    <t>Ф.F6r разд.8 стл.4 стр.6&lt;=Ф.F6r разд.8 стл.1 стр.6</t>
  </si>
  <si>
    <t>Ф.F6r разд.8 стл.4 стр.7&lt;=Ф.F6r разд.8 стл.1 стр.7</t>
  </si>
  <si>
    <t>Ф.F6r разд.8 стл.4 стр.8&lt;=Ф.F6r разд.8 стл.1 стр.8</t>
  </si>
  <si>
    <t>Ф.F6r разд.8 стл.4 стр.9&lt;=Ф.F6r разд.8 стл.1 стр.9</t>
  </si>
  <si>
    <t>Ф.F6r разд.7 стл.1 стр.7&lt;=Ф.F6r разд.7 стл.1 стр.1</t>
  </si>
  <si>
    <t>Ф.F6r разд.7 стл.10 стр.7&lt;=Ф.F6r разд.7 стл.10 стр.1</t>
  </si>
  <si>
    <t>Ф.F6r разд.7 стл.2 стр.7&lt;=Ф.F6r разд.7 стл.2 стр.1</t>
  </si>
  <si>
    <t>Ф.F6r разд.7 стл.3 стр.7&lt;=Ф.F6r разд.7 стл.3 стр.1</t>
  </si>
  <si>
    <t>Ф.F6r разд.7 стл.4 стр.7&lt;=Ф.F6r разд.7 стл.4 стр.1</t>
  </si>
  <si>
    <t>Ф.F6r разд.7 стл.5 стр.7&lt;=Ф.F6r разд.7 стл.5 стр.1</t>
  </si>
  <si>
    <t>Ф.F6r разд.7 стл.6 стр.7&lt;=Ф.F6r разд.7 стл.6 стр.1</t>
  </si>
  <si>
    <t>Ф.F6r разд.7 стл.7 стр.7&lt;=Ф.F6r разд.7 стл.7 стр.1</t>
  </si>
  <si>
    <t>Ф.F6r разд.7 стл.8 стр.7&lt;=Ф.F6r разд.7 стл.8 стр.1</t>
  </si>
  <si>
    <t>Ф.F6r разд.7 стл.9 стр.7&lt;=Ф.F6r разд.7 стл.9 стр.1</t>
  </si>
  <si>
    <t xml:space="preserve">Контрольные равенства:  1) сумма граф 1 и 2 равна сумме граф 6, 7 и 9;   2) графа 2 равна сумме граф 3-5;   3)  строка 1 «Всего» равна сумме строк  2-5 </t>
  </si>
  <si>
    <t xml:space="preserve">Контрольные равенства:  1) строка  1 равна сумме стр. 2-4 по всем графам;  2) графа 1 равна сумме гр.  2-10 по всем строкам; 3) строка 1 графа 1 раздела  2 равна строка 1  графа 35   раздела 4; 4) строка 1 графа 1 раздел 2 больше или равна строке 1 графа 7 раздела 1 </t>
  </si>
  <si>
    <t>Из суда кассационной инстанции на новое апелляционное рассмотрение</t>
  </si>
  <si>
    <t>Контрольные равенства: 1) графа 1 равна сумме граф 2-5 по всем строкам, 2) строка 1 равна сумме строк 2-6 по всем графам</t>
  </si>
  <si>
    <t>Другие апелляционные определения с удовлетворением жалоб и представлений</t>
  </si>
  <si>
    <t>по существу обвинения</t>
  </si>
  <si>
    <t>несоблюдение лицом условий и невыполнения им обязательств предусмотренных досудебным  соглашением о сотрудничестве (п.6 ст.380.15 УПК РФ)</t>
  </si>
  <si>
    <t>несколько оснований к отмене или изменению решения суда</t>
  </si>
  <si>
    <t>из графы 41 нарушение или неправильное применение норм материального и процессуального права</t>
  </si>
  <si>
    <t>Основания к отмене или изменению приговора 
ст. 389.15 УПК РФ:</t>
  </si>
  <si>
    <t>существенные нарушения уголовно-процессуального закона 
(ст.  389.  17 УПК РФ; п.  5 ст.  389.15 УПК РФ)</t>
  </si>
  <si>
    <t>несправедливость приговора 
(ч.  2 ст.  389.  18 УПК РФ)</t>
  </si>
  <si>
    <t xml:space="preserve">Мелкое взяточничество   
</t>
  </si>
  <si>
    <t>291.2</t>
  </si>
  <si>
    <t>по материалам  в порядке исполнения приговоров и иных судебных актов в порядке уголовного судопроизводства</t>
  </si>
  <si>
    <t xml:space="preserve">Из строки «Всего» (стр. 1)
</t>
  </si>
  <si>
    <t>поступившие с обвинительным актом  (обвинительным постановлением)</t>
  </si>
  <si>
    <t>поступившие c обвинительным заключением, обвинительным актом (постановлением), с ходатайстовом органов предварительного расследования о прекращении дела</t>
  </si>
  <si>
    <t>285-288, 
291.1, 292-293</t>
  </si>
  <si>
    <t>228-234.1</t>
  </si>
  <si>
    <t>205.1- 205.6,
 206</t>
  </si>
  <si>
    <t>106-110.2</t>
  </si>
  <si>
    <t>Отменены оправдательные приговоры по представлениям прокурора  (из графы  24 "всего" строки  1 раздела 4)</t>
  </si>
  <si>
    <t>изменение  на более мягкое либо более строгий вид исправительного учреждения
(в соответствии со ст. 58 УК РФ)</t>
  </si>
  <si>
    <t>Из других апелляционных определений с удовлетворением жалоб и представлений по существу обвинения
 (из графы 29 строки 1 
раздела 4)</t>
  </si>
  <si>
    <t xml:space="preserve">С прекращением производства по делу в связи с неявкой по делу частного обвинения 
(из графы 31 суммы строк 35-36 раздела 4) </t>
  </si>
  <si>
    <t>Из гр.8 стр. 1 разд 4</t>
  </si>
  <si>
    <t>прекращено  уголовное преследование по делам с назначением судебного штрафа (сумма руб.)</t>
  </si>
  <si>
    <t>отменен обвинительный приговор с прекращением уголовного преследования в связи с применением амнистии</t>
  </si>
  <si>
    <t>отменен обвинительный приговор с прекращением уголовного преследования в связи с применением нового закона</t>
  </si>
  <si>
    <t>снижено наказание, освобождено от наказания в связи с применением амнистии</t>
  </si>
  <si>
    <t>снижено наказание, освобождено от наказания в связи с применением нового закона</t>
  </si>
  <si>
    <t>Ф.F6r разд.5 стл.1 стр.12&lt;=Ф.F6r разд.4 стл.24 стр.1</t>
  </si>
  <si>
    <t xml:space="preserve">(r,w,s,g,v) раздел 5 стр.12 д.б. меньше или равна стл.24 cтр.1 разд.4 </t>
  </si>
  <si>
    <t>Ф.F6r разд.4 стл.1 стр.42&lt;=Ф.F6r разд.4 стл.1 стр.1</t>
  </si>
  <si>
    <t>(r,w,s,g,v) раздел 4 стр.42 д.б. меньше или равна разд.4 стр.1 для всех гр</t>
  </si>
  <si>
    <t>Ф.F6r разд.4 стл.10 стр.42&lt;=Ф.F6r разд.4 стл.10 стр.1</t>
  </si>
  <si>
    <t>Ф.F6r разд.4 стл.11 стр.42&lt;=Ф.F6r разд.4 стл.11 стр.1</t>
  </si>
  <si>
    <t>Ф.F6r разд.4 стл.12 стр.42&lt;=Ф.F6r разд.4 стл.12 стр.1</t>
  </si>
  <si>
    <t>Ф.F6r разд.4 стл.13 стр.42&lt;=Ф.F6r разд.4 стл.13 стр.1</t>
  </si>
  <si>
    <t>Ф.F6r разд.4 стл.14 стр.42&lt;=Ф.F6r разд.4 стл.14 стр.1</t>
  </si>
  <si>
    <t>Ф.F6r разд.4 стл.15 стр.42&lt;=Ф.F6r разд.4 стл.15 стр.1</t>
  </si>
  <si>
    <t>Ф.F6r разд.4 стл.16 стр.42&lt;=Ф.F6r разд.4 стл.16 стр.1</t>
  </si>
  <si>
    <t>Ф.F6r разд.4 стл.17 стр.42&lt;=Ф.F6r разд.4 стл.17 стр.1</t>
  </si>
  <si>
    <t>Ф.F6r разд.4 стл.18 стр.42&lt;=Ф.F6r разд.4 стл.18 стр.1</t>
  </si>
  <si>
    <t>Ф.F6r разд.4 стл.19 стр.42&lt;=Ф.F6r разд.4 стл.19 стр.1</t>
  </si>
  <si>
    <t>Ф.F6r разд.4 стл.2 стр.42&lt;=Ф.F6r разд.4 стл.2 стр.1</t>
  </si>
  <si>
    <t>Ф.F6r разд.4 стл.20 стр.42&lt;=Ф.F6r разд.4 стл.20 стр.1</t>
  </si>
  <si>
    <t>Ф.F6r разд.4 стл.21 стр.42&lt;=Ф.F6r разд.4 стл.21 стр.1</t>
  </si>
  <si>
    <t>Ф.F6r разд.4 стл.22 стр.42&lt;=Ф.F6r разд.4 стл.22 стр.1</t>
  </si>
  <si>
    <t>Ф.F6r разд.4 стл.23 стр.42&lt;=Ф.F6r разд.4 стл.23 стр.1</t>
  </si>
  <si>
    <t>Ф.F6r разд.4 стл.24 стр.42&lt;=Ф.F6r разд.4 стл.24 стр.1</t>
  </si>
  <si>
    <t>Ф.F6r разд.4 стл.25 стр.42&lt;=Ф.F6r разд.4 стл.25 стр.1</t>
  </si>
  <si>
    <t>Ф.F6r разд.4 стл.26 стр.42&lt;=Ф.F6r разд.4 стл.26 стр.1</t>
  </si>
  <si>
    <t>Ф.F6r разд.4 стл.27 стр.42&lt;=Ф.F6r разд.4 стл.27 стр.1</t>
  </si>
  <si>
    <t>Ф.F6r разд.4 стл.28 стр.42&lt;=Ф.F6r разд.4 стл.28 стр.1</t>
  </si>
  <si>
    <t>Ф.F6r разд.4 стл.29 стр.42&lt;=Ф.F6r разд.4 стл.29 стр.1</t>
  </si>
  <si>
    <t>Ф.F6r разд.4 стл.3 стр.42&lt;=Ф.F6r разд.4 стл.3 стр.1</t>
  </si>
  <si>
    <t>Ф.F6r разд.4 стл.30 стр.42&lt;=Ф.F6r разд.4 стл.30 стр.1</t>
  </si>
  <si>
    <t>Ф.F6r разд.4 стл.31 стр.42&lt;=Ф.F6r разд.4 стл.31 стр.1</t>
  </si>
  <si>
    <t>Ф.F6r разд.4 стл.32 стр.42&lt;=Ф.F6r разд.4 стл.32 стр.1</t>
  </si>
  <si>
    <t>Ф.F6r разд.4 стл.33 стр.42&lt;=Ф.F6r разд.4 стл.33 стр.1</t>
  </si>
  <si>
    <t>Ф.F6r разд.4 стл.34 стр.42&lt;=Ф.F6r разд.4 стл.34 стр.1</t>
  </si>
  <si>
    <t>Ф.F6r разд.4 стл.35 стр.42&lt;=Ф.F6r разд.4 стл.35 стр.1</t>
  </si>
  <si>
    <t>Ф.F6r разд.4 стл.36 стр.42&lt;=Ф.F6r разд.4 стл.36 стр.1</t>
  </si>
  <si>
    <t>Ф.F6r разд.4 стл.37 стр.42&lt;=Ф.F6r разд.4 стл.37 стр.1</t>
  </si>
  <si>
    <t>Ф.F6r разд.4 стл.38 стр.42&lt;=Ф.F6r разд.4 стл.38 стр.1</t>
  </si>
  <si>
    <t>Ф.F6r разд.4 стл.39 стр.42&lt;=Ф.F6r разд.4 стл.39 стр.1</t>
  </si>
  <si>
    <t>Ф.F6r разд.4 стл.4 стр.42&lt;=Ф.F6r разд.4 стл.4 стр.1</t>
  </si>
  <si>
    <t>Ф.F6r разд.4 стл.40 стр.42&lt;=Ф.F6r разд.4 стл.40 стр.1</t>
  </si>
  <si>
    <t>Ф.F6r разд.4 стл.41 стр.42&lt;=Ф.F6r разд.4 стл.41 стр.1</t>
  </si>
  <si>
    <t>Ф.F6r разд.4 стл.42 стр.42&lt;=Ф.F6r разд.4 стл.42 стр.1</t>
  </si>
  <si>
    <t>Ф.F6r разд.4 стл.43 стр.42&lt;=Ф.F6r разд.4 стл.43 стр.1</t>
  </si>
  <si>
    <t>Ф.F6r разд.4 стл.5 стр.42&lt;=Ф.F6r разд.4 стл.5 стр.1</t>
  </si>
  <si>
    <t>Ф.F6r разд.4 стл.6 стр.42&lt;=Ф.F6r разд.4 стл.6 стр.1</t>
  </si>
  <si>
    <t>Ф.F6r разд.4 стл.7 стр.42&lt;=Ф.F6r разд.4 стл.7 стр.1</t>
  </si>
  <si>
    <t>Ф.F6r разд.4 стл.8 стр.42&lt;=Ф.F6r разд.4 стл.8 стр.1</t>
  </si>
  <si>
    <t>Ф.F6r разд.4 стл.9 стр.42&lt;=Ф.F6r разд.4 стл.9 стр.1</t>
  </si>
  <si>
    <t>Ф.F6r разд.5 стл.1 стр.6+Ф.F6r разд.5 стл.1 сумма стр.10-11&lt;=Ф.F6r разд.4 стл.30 стр.1</t>
  </si>
  <si>
    <t>(r,w,s,g,v) раздел 5 гр.1 стр.4,5,6,10,11 д.б. меньше или равна разд.4 гр.30 стр.1</t>
  </si>
  <si>
    <t>Ф.F6r разд.5 стл.1 сумма стр.21-24&lt;=Ф.F6r разд.4 стл.27 стр.1</t>
  </si>
  <si>
    <t>(r,w,s,g,v) раздел 5 гр.1 стр.21-24 д.б. меньше или равна разд.4 гр.27 стр.1</t>
  </si>
  <si>
    <t>Ф.F6r разд.2 стл.1 стр.1&gt;=Ф.F6r разд.1 стл.7 стр.2</t>
  </si>
  <si>
    <t>(r,w,s,g,v) раздел 2 стр.1 гр.1 д.б. больше или равна разд.1 гр.7 стр.2</t>
  </si>
  <si>
    <t>Ф.F6r разд.4 стл.1 стр.39&lt;=Ф.F6r разд.4 стл.1 стр.1</t>
  </si>
  <si>
    <t>(r,w,s,g,v) раздел 4 стр.39 д.б. меньше или равна разд.4 стр.1 для всех граф</t>
  </si>
  <si>
    <t>Ф.F6r разд.4 стл.10 стр.39&lt;=Ф.F6r разд.4 стл.10 стр.1</t>
  </si>
  <si>
    <t>Ф.F6r разд.4 стл.11 стр.39&lt;=Ф.F6r разд.4 стл.11 стр.1</t>
  </si>
  <si>
    <t>Ф.F6r разд.4 стл.12 стр.39&lt;=Ф.F6r разд.4 стл.12 стр.1</t>
  </si>
  <si>
    <t>Ф.F6r разд.4 стл.13 стр.39&lt;=Ф.F6r разд.4 стл.13 стр.1</t>
  </si>
  <si>
    <t>Ф.F6r разд.4 стл.14 стр.39&lt;=Ф.F6r разд.4 стл.14 стр.1</t>
  </si>
  <si>
    <t>Ф.F6r разд.4 стл.15 стр.39&lt;=Ф.F6r разд.4 стл.15 стр.1</t>
  </si>
  <si>
    <t>Ф.F6r разд.4 стл.16 стр.39&lt;=Ф.F6r разд.4 стл.16 стр.1</t>
  </si>
  <si>
    <t>Ф.F6r разд.4 стл.17 стр.39&lt;=Ф.F6r разд.4 стл.17 стр.1</t>
  </si>
  <si>
    <t>Ф.F6r разд.4 стл.18 стр.39&lt;=Ф.F6r разд.4 стл.18 стр.1</t>
  </si>
  <si>
    <t>Ф.F6r разд.4 стл.19 стр.39&lt;=Ф.F6r разд.4 стл.19 стр.1</t>
  </si>
  <si>
    <t>Ф.F6r разд.4 стл.2 стр.39&lt;=Ф.F6r разд.4 стл.2 стр.1</t>
  </si>
  <si>
    <t>Ф.F6r разд.4 стл.20 стр.39&lt;=Ф.F6r разд.4 стл.20 стр.1</t>
  </si>
  <si>
    <t>Ф.F6r разд.4 стл.21 стр.39&lt;=Ф.F6r разд.4 стл.21 стр.1</t>
  </si>
  <si>
    <t>Ф.F6r разд.4 стл.22 стр.39&lt;=Ф.F6r разд.4 стл.22 стр.1</t>
  </si>
  <si>
    <t>Ф.F6r разд.4 стл.23 стр.39&lt;=Ф.F6r разд.4 стл.23 стр.1</t>
  </si>
  <si>
    <t>Ф.F6r разд.4 стл.24 стр.39&lt;=Ф.F6r разд.4 стл.24 стр.1</t>
  </si>
  <si>
    <t>Ф.F6r разд.4 стл.25 стр.39&lt;=Ф.F6r разд.4 стл.25 стр.1</t>
  </si>
  <si>
    <t>Ф.F6r разд.4 стл.26 стр.39&lt;=Ф.F6r разд.4 стл.26 стр.1</t>
  </si>
  <si>
    <t>Ф.F6r разд.4 стл.27 стр.39&lt;=Ф.F6r разд.4 стл.27 стр.1</t>
  </si>
  <si>
    <t>Ф.F6r разд.4 стл.28 стр.39&lt;=Ф.F6r разд.4 стл.28 стр.1</t>
  </si>
  <si>
    <t>Ф.F6r разд.4 стл.29 стр.39&lt;=Ф.F6r разд.4 стл.29 стр.1</t>
  </si>
  <si>
    <t>Ф.F6r разд.4 стл.3 стр.39&lt;=Ф.F6r разд.4 стл.3 стр.1</t>
  </si>
  <si>
    <t>Ф.F6r разд.4 стл.30 стр.39&lt;=Ф.F6r разд.4 стл.30 стр.1</t>
  </si>
  <si>
    <t>Ф.F6r разд.4 стл.31 стр.39&lt;=Ф.F6r разд.4 стл.31 стр.1</t>
  </si>
  <si>
    <t>Ф.F6r разд.4 стл.32 стр.39&lt;=Ф.F6r разд.4 стл.32 стр.1</t>
  </si>
  <si>
    <t>Ф.F6r разд.4 стл.33 стр.39&lt;=Ф.F6r разд.4 стл.33 стр.1</t>
  </si>
  <si>
    <t>Ф.F6r разд.4 стл.34 стр.39&lt;=Ф.F6r разд.4 стл.34 стр.1</t>
  </si>
  <si>
    <t>Ф.F6r разд.4 стл.35 стр.39&lt;=Ф.F6r разд.4 стл.35 стр.1</t>
  </si>
  <si>
    <t>Ф.F6r разд.4 стл.36 стр.39&lt;=Ф.F6r разд.4 стл.36 стр.1</t>
  </si>
  <si>
    <t>Ф.F6r разд.4 стл.37 стр.39&lt;=Ф.F6r разд.4 стл.37 стр.1</t>
  </si>
  <si>
    <t>Ф.F6r разд.4 стл.38 стр.39&lt;=Ф.F6r разд.4 стл.38 стр.1</t>
  </si>
  <si>
    <t>Ф.F6r разд.4 стл.39 стр.39&lt;=Ф.F6r разд.4 стл.39 стр.1</t>
  </si>
  <si>
    <t>Ф.F6r разд.4 стл.4 стр.39&lt;=Ф.F6r разд.4 стл.4 стр.1</t>
  </si>
  <si>
    <t>Ф.F6r разд.4 стл.40 стр.39&lt;=Ф.F6r разд.4 стл.40 стр.1</t>
  </si>
  <si>
    <t>Ф.F6r разд.4 стл.41 стр.39&lt;=Ф.F6r разд.4 стл.41 стр.1</t>
  </si>
  <si>
    <t>Ф.F6r разд.4 стл.42 стр.39&lt;=Ф.F6r разд.4 стл.42 стр.1</t>
  </si>
  <si>
    <t>Ф.F6r разд.4 стл.43 стр.39&lt;=Ф.F6r разд.4 стл.43 стр.1</t>
  </si>
  <si>
    <t>Ф.F6r разд.4 стл.5 стр.39&lt;=Ф.F6r разд.4 стл.5 стр.1</t>
  </si>
  <si>
    <t>Ф.F6r разд.4 стл.6 стр.39&lt;=Ф.F6r разд.4 стл.6 стр.1</t>
  </si>
  <si>
    <t>Ф.F6r разд.4 стл.7 стр.39&lt;=Ф.F6r разд.4 стл.7 стр.1</t>
  </si>
  <si>
    <t>Ф.F6r разд.4 стл.8 стр.39&lt;=Ф.F6r разд.4 стл.8 стр.1</t>
  </si>
  <si>
    <t>Ф.F6r разд.4 стл.9 стр.39&lt;=Ф.F6r разд.4 стл.9 стр.1</t>
  </si>
  <si>
    <t>Ф.F6r разд.5 стл.1 стр.4&lt;=Ф.F6r разд.4 стл.29 стр.1</t>
  </si>
  <si>
    <t>(r,w,s,g,v) раздел 5 гр.1 стр.4,5  д.б. меньше или равна разд.4 гр.29 стр.1</t>
  </si>
  <si>
    <t>Ф.F6r разд.5 стл.1 стр.5&lt;=Ф.F6r разд.4 стл.29 стр.1</t>
  </si>
  <si>
    <t>Ф.F6r разд.4 стл.1 стр.39=0</t>
  </si>
  <si>
    <t>(r,w) раздел 4 строка 39 -военнослужащ. - не должна заполняться</t>
  </si>
  <si>
    <t>Ф.F6r разд.4 стл.10 стр.39=0</t>
  </si>
  <si>
    <t>Ф.F6r разд.4 стл.11 стр.39=0</t>
  </si>
  <si>
    <t>Ф.F6r разд.4 стл.12 стр.39=0</t>
  </si>
  <si>
    <t>Ф.F6r разд.4 стл.13 стр.39=0</t>
  </si>
  <si>
    <t>Ф.F6r разд.4 стл.14 стр.39=0</t>
  </si>
  <si>
    <t>Ф.F6r разд.4 стл.15 стр.39=0</t>
  </si>
  <si>
    <t>Ф.F6r разд.4 стл.16 стр.39=0</t>
  </si>
  <si>
    <t>Ф.F6r разд.4 стл.17 стр.39=0</t>
  </si>
  <si>
    <t>Ф.F6r разд.4 стл.18 стр.39=0</t>
  </si>
  <si>
    <t>Ф.F6r разд.4 стл.19 стр.39=0</t>
  </si>
  <si>
    <t>Ф.F6r разд.4 стл.2 стр.39=0</t>
  </si>
  <si>
    <t>Ф.F6r разд.4 стл.20 стр.39=0</t>
  </si>
  <si>
    <t>Ф.F6r разд.4 стл.21 стр.39=0</t>
  </si>
  <si>
    <t>Ф.F6r разд.4 стл.22 стр.39=0</t>
  </si>
  <si>
    <t>Ф.F6r разд.4 стл.23 стр.39=0</t>
  </si>
  <si>
    <t>Ф.F6r разд.4 стл.24 стр.39=0</t>
  </si>
  <si>
    <t>Ф.F6r разд.4 стл.25 стр.39=0</t>
  </si>
  <si>
    <t>Ф.F6r разд.4 стл.26 стр.39=0</t>
  </si>
  <si>
    <t>Ф.F6r разд.4 стл.27 стр.39=0</t>
  </si>
  <si>
    <t>Ф.F6r разд.4 стл.28 стр.39=0</t>
  </si>
  <si>
    <t>Ф.F6r разд.4 стл.29 стр.39=0</t>
  </si>
  <si>
    <t>Ф.F6r разд.4 стл.3 стр.39=0</t>
  </si>
  <si>
    <t>Ф.F6r разд.4 стл.30 стр.39=0</t>
  </si>
  <si>
    <t>Ф.F6r разд.4 стл.31 стр.39=0</t>
  </si>
  <si>
    <t>Ф.F6r разд.4 стл.32 стр.39=0</t>
  </si>
  <si>
    <t>Ф.F6r разд.4 стл.33 стр.39=0</t>
  </si>
  <si>
    <t>Ф.F6r разд.4 стл.34 стр.39=0</t>
  </si>
  <si>
    <t>Ф.F6r разд.4 стл.35 стр.39=0</t>
  </si>
  <si>
    <t>Ф.F6r разд.4 стл.36 стр.39=0</t>
  </si>
  <si>
    <t>Ф.F6r разд.4 стл.37 стр.39=0</t>
  </si>
  <si>
    <t>Ф.F6r разд.4 стл.38 стр.39=0</t>
  </si>
  <si>
    <t>Ф.F6r разд.4 стл.39 стр.39=0</t>
  </si>
  <si>
    <t>Ф.F6r разд.4 стл.4 стр.39=0</t>
  </si>
  <si>
    <t>Ф.F6r разд.4 стл.40 стр.39=0</t>
  </si>
  <si>
    <t>Ф.F6r разд.4 стл.41 стр.39=0</t>
  </si>
  <si>
    <t>Ф.F6r разд.4 стл.42 стр.39=0</t>
  </si>
  <si>
    <t>Ф.F6r разд.4 стл.43 стр.39=0</t>
  </si>
  <si>
    <t>Ф.F6r разд.4 стл.5 стр.39=0</t>
  </si>
  <si>
    <t>Ф.F6r разд.4 стл.6 стр.39=0</t>
  </si>
  <si>
    <t>Ф.F6r разд.4 стл.7 стр.39=0</t>
  </si>
  <si>
    <t>Ф.F6r разд.4 стл.8 стр.39=0</t>
  </si>
  <si>
    <t>Ф.F6r разд.4 стл.9 стр.39=0</t>
  </si>
  <si>
    <t>Ф.F6r разд.4 стл.1 стр.1=Ф.F6r разд.2 сумма стл.2-7 стр.1</t>
  </si>
  <si>
    <t>(r,w,s,g,v) раздел 4 стр.1  гр.1 д.б. равна разд.2 стр.1 сумме гр.2-7</t>
  </si>
  <si>
    <t>Ф.F6r разд.2 стл.1 стр.1=Ф.F6r разд.4 стл.35 стр.1</t>
  </si>
  <si>
    <t>(r,w,s,g,v) разд.2 стр.1 гр.1 д.б. равна разд.4 гр.35 стр.1</t>
  </si>
  <si>
    <t>Ф.F6r разд.4 стл.32 стр.53&lt;=Ф.F6r разд.4 стл.16 стр.53</t>
  </si>
  <si>
    <t>Ф.F6r разд.4 стл.32 стр.54&lt;=Ф.F6r разд.4 стл.16 стр.54</t>
  </si>
  <si>
    <t>Ф.F6r разд.4 стл.32 стр.55&lt;=Ф.F6r разд.4 стл.16 стр.55</t>
  </si>
  <si>
    <t>Ф.F6r разд.4 стл.32 стр.56&lt;=Ф.F6r разд.4 стл.16 стр.56</t>
  </si>
  <si>
    <t>Ф.F6r разд.4 стл.32 стр.57&lt;=Ф.F6r разд.4 стл.16 стр.57</t>
  </si>
  <si>
    <t>Ф.F6r разд.4 стл.1 стр.41&lt;=Ф.F6r разд.4 стл.1 стр.1</t>
  </si>
  <si>
    <t>(r,w,s,g,v) раздел 4 стр.41 д.б. меньше или равна разд.4 стр.1 для гр. 1-43</t>
  </si>
  <si>
    <t>Ф.F6r разд.4 стл.10 стр.41&lt;=Ф.F6r разд.4 стл.10 стр.1</t>
  </si>
  <si>
    <t>Ф.F6r разд.4 стл.11 стр.41&lt;=Ф.F6r разд.4 стл.11 стр.1</t>
  </si>
  <si>
    <t>Ф.F6r разд.4 стл.12 стр.41&lt;=Ф.F6r разд.4 стл.12 стр.1</t>
  </si>
  <si>
    <t>Ф.F6r разд.4 стл.13 стр.41&lt;=Ф.F6r разд.4 стл.13 стр.1</t>
  </si>
  <si>
    <t>Ф.F6r разд.4 стл.14 стр.41&lt;=Ф.F6r разд.4 стл.14 стр.1</t>
  </si>
  <si>
    <t>Ф.F6r разд.4 стл.15 стр.41&lt;=Ф.F6r разд.4 стл.15 стр.1</t>
  </si>
  <si>
    <t>Ф.F6r разд.4 стл.16 стр.41&lt;=Ф.F6r разд.4 стл.16 стр.1</t>
  </si>
  <si>
    <t>Ф.F6r разд.4 стл.17 стр.41&lt;=Ф.F6r разд.4 стл.17 стр.1</t>
  </si>
  <si>
    <t>Ф.F6r разд.4 стл.18 стр.41&lt;=Ф.F6r разд.4 стл.18 стр.1</t>
  </si>
  <si>
    <t>Ф.F6r разд.4 стл.19 стр.41&lt;=Ф.F6r разд.4 стл.19 стр.1</t>
  </si>
  <si>
    <t>Ф.F6r разд.4 стл.2 стр.41&lt;=Ф.F6r разд.4 стл.2 стр.1</t>
  </si>
  <si>
    <t>Ф.F6r разд.4 стл.20 стр.41&lt;=Ф.F6r разд.4 стл.20 стр.1</t>
  </si>
  <si>
    <t>Ф.F6r разд.4 стл.21 стр.41&lt;=Ф.F6r разд.4 стл.21 стр.1</t>
  </si>
  <si>
    <t>Ф.F6r разд.4 стл.22 стр.41&lt;=Ф.F6r разд.4 стл.22 стр.1</t>
  </si>
  <si>
    <t>Ф.F6r разд.4 стл.23 стр.41&lt;=Ф.F6r разд.4 стл.23 стр.1</t>
  </si>
  <si>
    <t>Ф.F6r разд.4 стл.24 стр.41&lt;=Ф.F6r разд.4 стл.24 стр.1</t>
  </si>
  <si>
    <t>Ф.F6r разд.4 стл.25 стр.41&lt;=Ф.F6r разд.4 стл.25 стр.1</t>
  </si>
  <si>
    <t>Ф.F6r разд.4 стл.26 стр.41&lt;=Ф.F6r разд.4 стл.26 стр.1</t>
  </si>
  <si>
    <t>Ф.F6r разд.4 стл.27 стр.41&lt;=Ф.F6r разд.4 стл.27 стр.1</t>
  </si>
  <si>
    <t>Ф.F6r разд.4 стл.28 стр.41&lt;=Ф.F6r разд.4 стл.28 стр.1</t>
  </si>
  <si>
    <t>Ф.F6r разд.4 стл.29 стр.41&lt;=Ф.F6r разд.4 стл.29 стр.1</t>
  </si>
  <si>
    <t>Ф.F6r разд.4 стл.3 стр.41&lt;=Ф.F6r разд.4 стл.3 стр.1</t>
  </si>
  <si>
    <t>Ф.F6r разд.4 стл.30 стр.41&lt;=Ф.F6r разд.4 стл.30 стр.1</t>
  </si>
  <si>
    <t>Ф.F6r разд.4 стл.31 стр.41&lt;=Ф.F6r разд.4 стл.31 стр.1</t>
  </si>
  <si>
    <t>Ф.F6r разд.4 стл.32 стр.41&lt;=Ф.F6r разд.4 стл.32 стр.1</t>
  </si>
  <si>
    <t>Ф.F6r разд.4 стл.33 стр.41&lt;=Ф.F6r разд.4 стл.33 стр.1</t>
  </si>
  <si>
    <t>Ф.F6r разд.4 стл.34 стр.41&lt;=Ф.F6r разд.4 стл.34 стр.1</t>
  </si>
  <si>
    <t>Ф.F6r разд.4 стл.35 стр.41&lt;=Ф.F6r разд.4 стл.35 стр.1</t>
  </si>
  <si>
    <t>Ф.F6r разд.4 стл.36 стр.41&lt;=Ф.F6r разд.4 стл.36 стр.1</t>
  </si>
  <si>
    <t>Ф.F6r разд.4 стл.37 стр.41&lt;=Ф.F6r разд.4 стл.37 стр.1</t>
  </si>
  <si>
    <t>Ф.F6r разд.4 стл.38 стр.41&lt;=Ф.F6r разд.4 стл.38 стр.1</t>
  </si>
  <si>
    <t>Ф.F6r разд.4 стл.39 стр.41&lt;=Ф.F6r разд.4 стл.39 стр.1</t>
  </si>
  <si>
    <t>Ф.F6r разд.4 стл.4 стр.41&lt;=Ф.F6r разд.4 стл.4 стр.1</t>
  </si>
  <si>
    <t>Ф.F6r разд.4 стл.40 стр.41&lt;=Ф.F6r разд.4 стл.40 стр.1</t>
  </si>
  <si>
    <t>Ф.F6r разд.4 стл.41 стр.41&lt;=Ф.F6r разд.4 стл.41 стр.1</t>
  </si>
  <si>
    <t>Ф.F6r разд.4 стл.42 стр.41&lt;=Ф.F6r разд.4 стл.42 стр.1</t>
  </si>
  <si>
    <t>Ф.F6r разд.4 стл.43 стр.41&lt;=Ф.F6r разд.4 стл.43 стр.1</t>
  </si>
  <si>
    <t>Ф.F6r разд.4 стл.5 стр.41&lt;=Ф.F6r разд.4 стл.5 стр.1</t>
  </si>
  <si>
    <t>Ф.F6r разд.4 стл.6 стр.41&lt;=Ф.F6r разд.4 стл.6 стр.1</t>
  </si>
  <si>
    <t>Ф.F6r разд.4 стл.7 стр.41&lt;=Ф.F6r разд.4 стл.7 стр.1</t>
  </si>
  <si>
    <t>Ф.F6r разд.4 стл.8 стр.41&lt;=Ф.F6r разд.4 стл.8 стр.1</t>
  </si>
  <si>
    <t>Ф.F6r разд.4 стл.9 стр.41&lt;=Ф.F6r разд.4 стл.9 стр.1</t>
  </si>
  <si>
    <t>Ф.F6r разд.4 стл.40 стр.53&lt;=Ф.F6r разд.4 стл.35 стр.53</t>
  </si>
  <si>
    <t>Ф.F6r разд.4 стл.40 стр.54&lt;=Ф.F6r разд.4 стл.35 стр.54</t>
  </si>
  <si>
    <t>Ф.F6r разд.4 стл.40 стр.55&lt;=Ф.F6r разд.4 стл.35 стр.55</t>
  </si>
  <si>
    <t>Ф.F6r разд.4 стл.40 стр.56&lt;=Ф.F6r разд.4 стл.35 стр.56</t>
  </si>
  <si>
    <t>Ф.F6r разд.4 стл.40 стр.57&lt;=Ф.F6r разд.4 стл.35 стр.57</t>
  </si>
  <si>
    <t>Ф.F6r разд.5 стл.1 сумма стр.25-28&lt;=Ф.F6r разд.4 сумма стл.25-26 стр.1</t>
  </si>
  <si>
    <t xml:space="preserve">(r,w,s,g,v) раздел 5 гр.1 стр.25-28 д.б. меньше или равна разд.4 гр.25-26 стр.1 </t>
  </si>
  <si>
    <t>Ф.F6r разд.5 стл.1 стр.3&lt;=Ф.F6r разд.4 стл.17 стр.1</t>
  </si>
  <si>
    <t>(r,w,s,g,v) раздел 5 стр.3 д.б. меньше или равна разд.4 стр.1 гр.17</t>
  </si>
  <si>
    <t>Ф.F6r разд.4 стл.35 стр.53=Ф.F6r разд.4 стл.12 стр.53+Ф.F6r разд.4 стл.18 стр.53+Ф.F6r разд.4 сумма стл.24-31 стр.53+Ф.F6r разд.4 сумма стл.33-34 стр.53</t>
  </si>
  <si>
    <t>Ф.F6r разд.4 стл.35 стр.54=Ф.F6r разд.4 стл.12 стр.54+Ф.F6r разд.4 стл.18 стр.54+Ф.F6r разд.4 сумма стл.24-31 стр.54+Ф.F6r разд.4 сумма стл.33-34 стр.54</t>
  </si>
  <si>
    <t>Ф.F6r разд.4 стл.35 стр.55=Ф.F6r разд.4 стл.12 стр.55+Ф.F6r разд.4 стл.18 стр.55+Ф.F6r разд.4 сумма стл.24-31 стр.55+Ф.F6r разд.4 сумма стл.33-34 стр.55</t>
  </si>
  <si>
    <t>Ф.F6r разд.4 стл.35 стр.56=Ф.F6r разд.4 стл.12 стр.56+Ф.F6r разд.4 стл.18 стр.56+Ф.F6r разд.4 сумма стл.24-31 стр.56+Ф.F6r разд.4 сумма стл.33-34 стр.56</t>
  </si>
  <si>
    <t>Ф.F6r разд.4 стл.35 стр.57=Ф.F6r разд.4 стл.12 стр.57+Ф.F6r разд.4 стл.18 стр.57+Ф.F6r разд.4 сумма стл.24-31 стр.57+Ф.F6r разд.4 сумма стл.33-34 стр.57</t>
  </si>
  <si>
    <t>Ф.F6r разд.4 стл.1 стр.43&lt;=Ф.F6r разд.4 стл.1 стр.1</t>
  </si>
  <si>
    <t>(r,w,s,g,v) раздел 4 стр.43 д.б. меньше или равна разд.4 стр.1 для всех граф</t>
  </si>
  <si>
    <t>Ф.F6r разд.4 стл.10 стр.43&lt;=Ф.F6r разд.4 стл.10 стр.1</t>
  </si>
  <si>
    <t>Ф.F6r разд.4 стл.11 стр.43&lt;=Ф.F6r разд.4 стл.11 стр.1</t>
  </si>
  <si>
    <t>Ф.F6r разд.4 стл.12 стр.43&lt;=Ф.F6r разд.4 стл.12 стр.1</t>
  </si>
  <si>
    <t>Ф.F6r разд.4 стл.13 стр.43&lt;=Ф.F6r разд.4 стл.13 стр.1</t>
  </si>
  <si>
    <t>Ф.F6r разд.4 стл.14 стр.43&lt;=Ф.F6r разд.4 стл.14 стр.1</t>
  </si>
  <si>
    <t>Ф.F6r разд.4 стл.15 стр.43&lt;=Ф.F6r разд.4 стл.15 стр.1</t>
  </si>
  <si>
    <t>Ф.F6r разд.4 стл.16 стр.43&lt;=Ф.F6r разд.4 стл.16 стр.1</t>
  </si>
  <si>
    <t>Ф.F6r разд.4 стл.17 стр.43&lt;=Ф.F6r разд.4 стл.17 стр.1</t>
  </si>
  <si>
    <t>Ф.F6r разд.4 стл.18 стр.43&lt;=Ф.F6r разд.4 стл.18 стр.1</t>
  </si>
  <si>
    <t>Ф.F6r разд.4 стл.19 стр.43&lt;=Ф.F6r разд.4 стл.19 стр.1</t>
  </si>
  <si>
    <t>Ф.F6r разд.4 стл.2 стр.43&lt;=Ф.F6r разд.4 стл.2 стр.1</t>
  </si>
  <si>
    <t>Ф.F6r разд.4 стл.20 стр.43&lt;=Ф.F6r разд.4 стл.20 стр.1</t>
  </si>
  <si>
    <t>Ф.F6r разд.4 стл.21 стр.43&lt;=Ф.F6r разд.4 стл.21 стр.1</t>
  </si>
  <si>
    <t>Ф.F6r разд.4 стл.22 стр.43&lt;=Ф.F6r разд.4 стл.22 стр.1</t>
  </si>
  <si>
    <t>Ф.F6r разд.4 стл.23 стр.43&lt;=Ф.F6r разд.4 стл.23 стр.1</t>
  </si>
  <si>
    <t>Ф.F6r разд.4 стл.24 стр.43&lt;=Ф.F6r разд.4 стл.24 стр.1</t>
  </si>
  <si>
    <t>Ф.F6r разд.4 стл.25 стр.43&lt;=Ф.F6r разд.4 стл.25 стр.1</t>
  </si>
  <si>
    <t>Ф.F6r разд.4 стл.26 стр.43&lt;=Ф.F6r разд.4 стл.26 стр.1</t>
  </si>
  <si>
    <t>Ф.F6r разд.4 стл.27 стр.43&lt;=Ф.F6r разд.4 стл.27 стр.1</t>
  </si>
  <si>
    <t>Ф.F6r разд.4 стл.28 стр.43&lt;=Ф.F6r разд.4 стл.28 стр.1</t>
  </si>
  <si>
    <t>Ф.F6r разд.4 стл.29 стр.43&lt;=Ф.F6r разд.4 стл.29 стр.1</t>
  </si>
  <si>
    <t>Ф.F6r разд.4 стл.3 стр.43&lt;=Ф.F6r разд.4 стл.3 стр.1</t>
  </si>
  <si>
    <t>Ф.F6r разд.4 стл.30 стр.43&lt;=Ф.F6r разд.4 стл.30 стр.1</t>
  </si>
  <si>
    <t>Ф.F6r разд.4 стл.31 стр.43&lt;=Ф.F6r разд.4 стл.31 стр.1</t>
  </si>
  <si>
    <t>Ф.F6r разд.4 стл.32 стр.43&lt;=Ф.F6r разд.4 стл.32 стр.1</t>
  </si>
  <si>
    <t>Ф.F6r разд.4 стл.33 стр.43&lt;=Ф.F6r разд.4 стл.33 стр.1</t>
  </si>
  <si>
    <t>Ф.F6r разд.4 стл.34 стр.43&lt;=Ф.F6r разд.4 стл.34 стр.1</t>
  </si>
  <si>
    <t>Ф.F6r разд.4 стл.35 стр.43&lt;=Ф.F6r разд.4 стл.35 стр.1</t>
  </si>
  <si>
    <t>Ф.F6r разд.4 стл.36 стр.43&lt;=Ф.F6r разд.4 стл.36 стр.1</t>
  </si>
  <si>
    <t>Ф.F6r разд.4 стл.37 стр.43&lt;=Ф.F6r разд.4 стл.37 стр.1</t>
  </si>
  <si>
    <t>Ф.F6r разд.4 стл.38 стр.43&lt;=Ф.F6r разд.4 стл.38 стр.1</t>
  </si>
  <si>
    <t>Ф.F6r разд.4 стл.39 стр.43&lt;=Ф.F6r разд.4 стл.39 стр.1</t>
  </si>
  <si>
    <t>Ф.F6r разд.4 стл.4 стр.43&lt;=Ф.F6r разд.4 стл.4 стр.1</t>
  </si>
  <si>
    <t>Ф.F6r разд.4 стл.40 стр.43&lt;=Ф.F6r разд.4 стл.40 стр.1</t>
  </si>
  <si>
    <t>Ф.F6r разд.4 стл.41 стр.43&lt;=Ф.F6r разд.4 стл.41 стр.1</t>
  </si>
  <si>
    <t>Ф.F6r разд.4 стл.42 стр.43&lt;=Ф.F6r разд.4 стл.42 стр.1</t>
  </si>
  <si>
    <t>Ф.F6r разд.4 стл.43 стр.43&lt;=Ф.F6r разд.4 стл.43 стр.1</t>
  </si>
  <si>
    <t>Ф.F6r разд.4 стл.5 стр.43&lt;=Ф.F6r разд.4 стл.5 стр.1</t>
  </si>
  <si>
    <t>Ф.F6r разд.4 стл.6 стр.43&lt;=Ф.F6r разд.4 стл.6 стр.1</t>
  </si>
  <si>
    <t>Ф.F6r разд.4 стл.7 стр.43&lt;=Ф.F6r разд.4 стл.7 стр.1</t>
  </si>
  <si>
    <t>Ф.F6r разд.4 стл.8 стр.43&lt;=Ф.F6r разд.4 стл.8 стр.1</t>
  </si>
  <si>
    <t>Ф.F6r разд.4 стл.9 стр.43&lt;=Ф.F6r разд.4 стл.9 стр.1</t>
  </si>
  <si>
    <t>Ф.F6r разд.4 стл.1 стр.40&lt;=Ф.F6r разд.4 стл.1 стр.1</t>
  </si>
  <si>
    <t>(r,w,s,g,v) раздел 4 стр.40 д.б. меньше или равна разд.4 стр.1 для гр. 1-43</t>
  </si>
  <si>
    <t>Ф.F6r разд.4 стл.10 стр.40&lt;=Ф.F6r разд.4 стл.10 стр.1</t>
  </si>
  <si>
    <t>Ф.F6r разд.4 стл.11 стр.40&lt;=Ф.F6r разд.4 стл.11 стр.1</t>
  </si>
  <si>
    <t>Ф.F6r разд.4 стл.12 стр.40&lt;=Ф.F6r разд.4 стл.12 стр.1</t>
  </si>
  <si>
    <t>Ф.F6r разд.4 стл.13 стр.40&lt;=Ф.F6r разд.4 стл.13 стр.1</t>
  </si>
  <si>
    <t>Ф.F6r разд.4 стл.14 стр.40&lt;=Ф.F6r разд.4 стл.14 стр.1</t>
  </si>
  <si>
    <t>Ф.F6r разд.4 стл.15 стр.40&lt;=Ф.F6r разд.4 стл.15 стр.1</t>
  </si>
  <si>
    <t>Ф.F6r разд.4 стл.16 стр.40&lt;=Ф.F6r разд.4 стл.16 стр.1</t>
  </si>
  <si>
    <t>Ф.F6r разд.4 стл.17 стр.40&lt;=Ф.F6r разд.4 стл.17 стр.1</t>
  </si>
  <si>
    <t>Ф.F6r разд.4 стл.18 стр.40&lt;=Ф.F6r разд.4 стл.18 стр.1</t>
  </si>
  <si>
    <t>Ф.F6r разд.4 стл.19 стр.40&lt;=Ф.F6r разд.4 стл.19 стр.1</t>
  </si>
  <si>
    <t>Ф.F6r разд.4 стл.2 стр.40&lt;=Ф.F6r разд.4 стл.2 стр.1</t>
  </si>
  <si>
    <t>Ф.F6r разд.4 стл.20 стр.40&lt;=Ф.F6r разд.4 стл.20 стр.1</t>
  </si>
  <si>
    <t>Ф.F6r разд.4 стл.21 стр.40&lt;=Ф.F6r разд.4 стл.21 стр.1</t>
  </si>
  <si>
    <t>Ф.F6r разд.4 стл.22 стр.40&lt;=Ф.F6r разд.4 стл.22 стр.1</t>
  </si>
  <si>
    <t>Ф.F6r разд.4 стл.23 стр.40&lt;=Ф.F6r разд.4 стл.23 стр.1</t>
  </si>
  <si>
    <t>Ф.F6r разд.4 стл.24 стр.40&lt;=Ф.F6r разд.4 стл.24 стр.1</t>
  </si>
  <si>
    <t>Ф.F6r разд.4 стл.25 стр.40&lt;=Ф.F6r разд.4 стл.25 стр.1</t>
  </si>
  <si>
    <t>Ф.F6r разд.4 стл.26 стр.40&lt;=Ф.F6r разд.4 стл.26 стр.1</t>
  </si>
  <si>
    <t>Ф.F6r разд.4 стл.27 стр.40&lt;=Ф.F6r разд.4 стл.27 стр.1</t>
  </si>
  <si>
    <t>Ф.F6r разд.4 стл.28 стр.40&lt;=Ф.F6r разд.4 стл.28 стр.1</t>
  </si>
  <si>
    <t>Ф.F6r разд.4 стл.29 стр.40&lt;=Ф.F6r разд.4 стл.29 стр.1</t>
  </si>
  <si>
    <t>Ф.F6r разд.4 стл.3 стр.40&lt;=Ф.F6r разд.4 стл.3 стр.1</t>
  </si>
  <si>
    <t>Ф.F6r разд.4 стл.30 стр.40&lt;=Ф.F6r разд.4 стл.30 стр.1</t>
  </si>
  <si>
    <t>Ф.F6r разд.4 стл.31 стр.40&lt;=Ф.F6r разд.4 стл.31 стр.1</t>
  </si>
  <si>
    <t>Ф.F6r разд.4 стл.32 стр.40&lt;=Ф.F6r разд.4 стл.32 стр.1</t>
  </si>
  <si>
    <t>Ф.F6r разд.4 стл.33 стр.40&lt;=Ф.F6r разд.4 стл.33 стр.1</t>
  </si>
  <si>
    <t>Ф.F6r разд.4 стл.34 стр.40&lt;=Ф.F6r разд.4 стл.34 стр.1</t>
  </si>
  <si>
    <t>Ф.F6r разд.4 стл.35 стр.40&lt;=Ф.F6r разд.4 стл.35 стр.1</t>
  </si>
  <si>
    <t>Ф.F6r разд.4 стл.36 стр.40&lt;=Ф.F6r разд.4 стл.36 стр.1</t>
  </si>
  <si>
    <t>Ф.F6r разд.4 стл.37 стр.40&lt;=Ф.F6r разд.4 стл.37 стр.1</t>
  </si>
  <si>
    <t>Ф.F6r разд.4 стл.38 стр.40&lt;=Ф.F6r разд.4 стл.38 стр.1</t>
  </si>
  <si>
    <t>Ф.F6r разд.4 стл.39 стр.40&lt;=Ф.F6r разд.4 стл.39 стр.1</t>
  </si>
  <si>
    <t>Ф.F6r разд.4 стл.4 стр.40&lt;=Ф.F6r разд.4 стл.4 стр.1</t>
  </si>
  <si>
    <t>Ф.F6r разд.4 стл.40 стр.40&lt;=Ф.F6r разд.4 стл.40 стр.1</t>
  </si>
  <si>
    <t>Ф.F6r разд.4 стл.41 стр.40&lt;=Ф.F6r разд.4 стл.41 стр.1</t>
  </si>
  <si>
    <t>Ф.F6r разд.4 стл.42 стр.40&lt;=Ф.F6r разд.4 стл.42 стр.1</t>
  </si>
  <si>
    <t>Ф.F6r разд.4 стл.43 стр.40&lt;=Ф.F6r разд.4 стл.43 стр.1</t>
  </si>
  <si>
    <t>Ф.F6r разд.4 стл.5 стр.40&lt;=Ф.F6r разд.4 стл.5 стр.1</t>
  </si>
  <si>
    <t>Ф.F6r разд.4 стл.6 стр.40&lt;=Ф.F6r разд.4 стл.6 стр.1</t>
  </si>
  <si>
    <t>Ф.F6r разд.4 стл.7 стр.40&lt;=Ф.F6r разд.4 стл.7 стр.1</t>
  </si>
  <si>
    <t>Ф.F6r разд.4 стл.8 стр.40&lt;=Ф.F6r разд.4 стл.8 стр.1</t>
  </si>
  <si>
    <t>Ф.F6r разд.4 стл.9 стр.40&lt;=Ф.F6r разд.4 стл.9 стр.1</t>
  </si>
  <si>
    <t>Ф.F6r разд.5 стл.1 стр.1&lt;=Ф.F6r разд.4 стл.2 стр.1+Ф.F6r разд.4 стл.7 стр.1</t>
  </si>
  <si>
    <t>(r,w,s,g,v) раздел 5 стр.1 д.б. меньше или равна разд.4 сумма гр.2+7 стр.1</t>
  </si>
  <si>
    <t>Ф.F6r разд.4 стл.18 стр.53=Ф.F6r разд.4 сумма стл.13-17 стр.53</t>
  </si>
  <si>
    <t>Ф.F6r разд.4 стл.18 стр.54=Ф.F6r разд.4 сумма стл.13-17 стр.54</t>
  </si>
  <si>
    <t>Ф.F6r разд.4 стл.18 стр.55=Ф.F6r разд.4 сумма стл.13-17 стр.55</t>
  </si>
  <si>
    <t>Ф.F6r разд.4 стл.18 стр.56=Ф.F6r разд.4 сумма стл.13-17 стр.56</t>
  </si>
  <si>
    <t>Ф.F6r разд.4 стл.18 стр.57=Ф.F6r разд.4 сумма стл.13-17 стр.57</t>
  </si>
  <si>
    <t>Ф.F6r разд.4 стл.31 стр.1&gt;=Ф.F6r разд.4 стл.31 сумма стр.46-49</t>
  </si>
  <si>
    <t>(r,w,s,g,v) раздел 4 стр. 1 больше или равна сумме стр. 46-49 для графы 31</t>
  </si>
  <si>
    <t>Ф.F6r разд.4 стл.1 стр.45&lt;=Ф.F6r разд.4 стл.1 стр.1</t>
  </si>
  <si>
    <t>(r,w,s,g,v) раздел 4 стр.45 д.б. меньше или равна разд.4 стр.1 для всех граф</t>
  </si>
  <si>
    <t>Ф.F6r разд.4 стл.10 стр.45&lt;=Ф.F6r разд.4 стл.10 стр.1</t>
  </si>
  <si>
    <t>Ф.F6r разд.4 стл.11 стр.45&lt;=Ф.F6r разд.4 стл.11 стр.1</t>
  </si>
  <si>
    <t>Ф.F6r разд.4 стл.12 стр.45&lt;=Ф.F6r разд.4 стл.12 стр.1</t>
  </si>
  <si>
    <t>Ф.F6r разд.4 стл.13 стр.45&lt;=Ф.F6r разд.4 стл.13 стр.1</t>
  </si>
  <si>
    <t>Ф.F6r разд.4 стл.14 стр.45&lt;=Ф.F6r разд.4 стл.14 стр.1</t>
  </si>
  <si>
    <t>Ф.F6r разд.4 стл.15 стр.45&lt;=Ф.F6r разд.4 стл.15 стр.1</t>
  </si>
  <si>
    <t>Ф.F6r разд.4 стл.16 стр.45&lt;=Ф.F6r разд.4 стл.16 стр.1</t>
  </si>
  <si>
    <t>Ф.F6r разд.4 стл.17 стр.45&lt;=Ф.F6r разд.4 стл.17 стр.1</t>
  </si>
  <si>
    <t>Ф.F6r разд.4 стл.18 стр.45&lt;=Ф.F6r разд.4 стл.18 стр.1</t>
  </si>
  <si>
    <t>Ф.F6r разд.4 стл.19 стр.45&lt;=Ф.F6r разд.4 стл.19 стр.1</t>
  </si>
  <si>
    <t>Ф.F6r разд.4 стл.2 стр.45&lt;=Ф.F6r разд.4 стл.2 стр.1</t>
  </si>
  <si>
    <t>Ф.F6r разд.4 стл.20 стр.45&lt;=Ф.F6r разд.4 стл.20 стр.1</t>
  </si>
  <si>
    <t>Ф.F6r разд.4 стл.21 стр.45&lt;=Ф.F6r разд.4 стл.21 стр.1</t>
  </si>
  <si>
    <t>Ф.F6r разд.4 стл.22 стр.45&lt;=Ф.F6r разд.4 стл.22 стр.1</t>
  </si>
  <si>
    <t>Ф.F6r разд.4 стл.23 стр.45&lt;=Ф.F6r разд.4 стл.23 стр.1</t>
  </si>
  <si>
    <t>Ф.F6r разд.4 стл.24 стр.45&lt;=Ф.F6r разд.4 стл.24 стр.1</t>
  </si>
  <si>
    <t>Ф.F6r разд.4 стл.25 стр.45&lt;=Ф.F6r разд.4 стл.25 стр.1</t>
  </si>
  <si>
    <t>Ф.F6r разд.4 стл.26 стр.45&lt;=Ф.F6r разд.4 стл.26 стр.1</t>
  </si>
  <si>
    <t>Ф.F6r разд.4 стл.27 стр.45&lt;=Ф.F6r разд.4 стл.27 стр.1</t>
  </si>
  <si>
    <t>Ф.F6r разд.4 стл.28 стр.45&lt;=Ф.F6r разд.4 стл.28 стр.1</t>
  </si>
  <si>
    <t>Ф.F6r разд.4 стл.29 стр.45&lt;=Ф.F6r разд.4 стл.29 стр.1</t>
  </si>
  <si>
    <t>Ф.F6r разд.4 стл.3 стр.45&lt;=Ф.F6r разд.4 стл.3 стр.1</t>
  </si>
  <si>
    <t>Ф.F6r разд.4 стл.30 стр.45&lt;=Ф.F6r разд.4 стл.30 стр.1</t>
  </si>
  <si>
    <t>Ф.F6r разд.4 стл.31 стр.45&lt;=Ф.F6r разд.4 стл.31 стр.1</t>
  </si>
  <si>
    <t>Ф.F6r разд.4 стл.32 стр.45&lt;=Ф.F6r разд.4 стл.32 стр.1</t>
  </si>
  <si>
    <t>Ф.F6r разд.4 стл.33 стр.45&lt;=Ф.F6r разд.4 стл.33 стр.1</t>
  </si>
  <si>
    <t>Ф.F6r разд.4 стл.34 стр.45&lt;=Ф.F6r разд.4 стл.34 стр.1</t>
  </si>
  <si>
    <t>Ф.F6r разд.4 стл.35 стр.45&lt;=Ф.F6r разд.4 стл.35 стр.1</t>
  </si>
  <si>
    <t>Ф.F6r разд.4 стл.36 стр.45&lt;=Ф.F6r разд.4 стл.36 стр.1</t>
  </si>
  <si>
    <t>Ф.F6r разд.4 стл.37 стр.45&lt;=Ф.F6r разд.4 стл.37 стр.1</t>
  </si>
  <si>
    <t>Ф.F6r разд.4 стл.38 стр.45&lt;=Ф.F6r разд.4 стл.38 стр.1</t>
  </si>
  <si>
    <t>Ф.F6r разд.4 стл.39 стр.45&lt;=Ф.F6r разд.4 стл.39 стр.1</t>
  </si>
  <si>
    <t>Ф.F6r разд.4 стл.4 стр.45&lt;=Ф.F6r разд.4 стл.4 стр.1</t>
  </si>
  <si>
    <t>Ф.F6r разд.4 стл.40 стр.45&lt;=Ф.F6r разд.4 стл.40 стр.1</t>
  </si>
  <si>
    <t>Ф.F6r разд.4 стл.41 стр.45&lt;=Ф.F6r разд.4 стл.41 стр.1</t>
  </si>
  <si>
    <t>Ф.F6r разд.4 стл.42 стр.45&lt;=Ф.F6r разд.4 стл.42 стр.1</t>
  </si>
  <si>
    <t>Ф.F6r разд.4 стл.43 стр.45&lt;=Ф.F6r разд.4 стл.43 стр.1</t>
  </si>
  <si>
    <t>Ф.F6r разд.4 стл.5 стр.45&lt;=Ф.F6r разд.4 стл.5 стр.1</t>
  </si>
  <si>
    <t>Ф.F6r разд.4 стл.6 стр.45&lt;=Ф.F6r разд.4 стл.6 стр.1</t>
  </si>
  <si>
    <t>Ф.F6r разд.4 стл.7 стр.45&lt;=Ф.F6r разд.4 стл.7 стр.1</t>
  </si>
  <si>
    <t>Ф.F6r разд.4 стл.8 стр.45&lt;=Ф.F6r разд.4 стл.8 стр.1</t>
  </si>
  <si>
    <t>Ф.F6r разд.4 стл.9 стр.45&lt;=Ф.F6r разд.4 стл.9 стр.1</t>
  </si>
  <si>
    <t>Ф.F6r разд.2 стл.1 сумма стр.2-4=Ф.F6r разд.2 стл.1 стр.1</t>
  </si>
  <si>
    <t>(r,w,s,g,v) раздел 2 стр.1 д.б. равна сумме стр.2-4 по всем графам</t>
  </si>
  <si>
    <t>Ф.F6r разд.2 стл.10 сумма стр.2-4=Ф.F6r разд.2 стл.10 стр.1</t>
  </si>
  <si>
    <t>Ф.F6r разд.2 стл.2 сумма стр.2-4=Ф.F6r разд.2 стл.2 стр.1</t>
  </si>
  <si>
    <t>Ф.F6r разд.2 стл.3 сумма стр.2-4=Ф.F6r разд.2 стл.3 стр.1</t>
  </si>
  <si>
    <t>Ф.F6r разд.2 стл.4 сумма стр.2-4=Ф.F6r разд.2 стл.4 стр.1</t>
  </si>
  <si>
    <t>Ф.F6r разд.2 стл.5 сумма стр.2-4=Ф.F6r разд.2 стл.5 стр.1</t>
  </si>
  <si>
    <t>Ф.F6r разд.2 стл.6 сумма стр.2-4=Ф.F6r разд.2 стл.6 стр.1</t>
  </si>
  <si>
    <t>Ф.F6r разд.2 стл.7 сумма стр.2-4=Ф.F6r разд.2 стл.7 стр.1</t>
  </si>
  <si>
    <t>Ф.F6r разд.2 стл.8 сумма стр.2-4=Ф.F6r разд.2 стл.8 стр.1</t>
  </si>
  <si>
    <t>Ф.F6r разд.2 стл.9 сумма стр.2-4=Ф.F6r разд.2 стл.9 стр.1</t>
  </si>
  <si>
    <t>Ф.F6r разд.5 стл.1 стр.20&lt;=Ф.F6r разд.4 стл.31 сумма стр.35-36</t>
  </si>
  <si>
    <t>(r,w,s,g,v) раздел 5 гр.1 стр.20 д.б. меньше или равна разд.4 гр.31 стр.35-36</t>
  </si>
  <si>
    <t>Ф.F6r разд.4 стл.1 стр.1=Ф.F6r разд.4 стл.1 сумма стр.43-45</t>
  </si>
  <si>
    <t>(r,w,s,g,v) раздел 4 стр.1 равна сумме стр. 43-45 для всех граф</t>
  </si>
  <si>
    <t>Ф.F6r разд.4 стл.10 стр.1=Ф.F6r разд.4 стл.10 сумма стр.43-45</t>
  </si>
  <si>
    <t>Ф.F6r разд.4 стл.11 стр.1=Ф.F6r разд.4 стл.11 сумма стр.43-45</t>
  </si>
  <si>
    <t>Ф.F6r разд.4 стл.12 стр.1=Ф.F6r разд.4 стл.12 сумма стр.43-45</t>
  </si>
  <si>
    <t>Ф.F6r разд.4 стл.13 стр.1=Ф.F6r разд.4 стл.13 сумма стр.43-45</t>
  </si>
  <si>
    <t>Ф.F6r разд.4 стл.14 стр.1=Ф.F6r разд.4 стл.14 сумма стр.43-45</t>
  </si>
  <si>
    <t>Ф.F6r разд.4 стл.15 стр.1=Ф.F6r разд.4 стл.15 сумма стр.43-45</t>
  </si>
  <si>
    <t>Ф.F6r разд.4 стл.16 стр.1=Ф.F6r разд.4 стл.16 сумма стр.43-45</t>
  </si>
  <si>
    <t>Ф.F6r разд.4 стл.17 стр.1=Ф.F6r разд.4 стл.17 сумма стр.43-45</t>
  </si>
  <si>
    <t>Ф.F6r разд.4 стл.18 стр.1=Ф.F6r разд.4 стл.18 сумма стр.43-45</t>
  </si>
  <si>
    <t>Ф.F6r разд.4 стл.19 стр.1=Ф.F6r разд.4 стл.19 сумма стр.43-45</t>
  </si>
  <si>
    <t>Ф.F6r разд.4 стл.2 стр.1=Ф.F6r разд.4 стл.2 сумма стр.43-45</t>
  </si>
  <si>
    <t>Ф.F6r разд.4 стл.20 стр.1=Ф.F6r разд.4 стл.20 сумма стр.43-45</t>
  </si>
  <si>
    <t>Ф.F6r разд.4 стл.21 стр.1=Ф.F6r разд.4 стл.21 сумма стр.43-45</t>
  </si>
  <si>
    <t>Ф.F6r разд.4 стл.22 стр.1=Ф.F6r разд.4 стл.22 сумма стр.43-45</t>
  </si>
  <si>
    <t>Ф.F6r разд.4 стл.23 стр.1=Ф.F6r разд.4 стл.23 сумма стр.43-45</t>
  </si>
  <si>
    <t>Ф.F6r разд.4 стл.24 стр.1=Ф.F6r разд.4 стл.24 сумма стр.43-45</t>
  </si>
  <si>
    <t>Ф.F6r разд.4 стл.25 стр.1=Ф.F6r разд.4 стл.25 сумма стр.43-45</t>
  </si>
  <si>
    <t>Ф.F6r разд.4 стл.26 стр.1=Ф.F6r разд.4 стл.26 сумма стр.43-45</t>
  </si>
  <si>
    <t>Ф.F6r разд.4 стл.27 стр.1=Ф.F6r разд.4 стл.27 сумма стр.43-45</t>
  </si>
  <si>
    <t>Ф.F6r разд.4 стл.28 стр.1=Ф.F6r разд.4 стл.28 сумма стр.43-45</t>
  </si>
  <si>
    <t>Ф.F6r разд.4 стл.29 стр.1=Ф.F6r разд.4 стл.29 сумма стр.43-45</t>
  </si>
  <si>
    <t>Ф.F6r разд.4 стл.3 стр.1=Ф.F6r разд.4 стл.3 сумма стр.43-45</t>
  </si>
  <si>
    <t>Ф.F6r разд.4 стл.30 стр.1=Ф.F6r разд.4 стл.30 сумма стр.43-45</t>
  </si>
  <si>
    <t>Ф.F6r разд.4 стл.31 стр.1=Ф.F6r разд.4 стл.31 сумма стр.43-45</t>
  </si>
  <si>
    <t>Ф.F6r разд.4 стл.32 стр.1=Ф.F6r разд.4 стл.32 сумма стр.43-45</t>
  </si>
  <si>
    <t>Ф.F6r разд.4 стл.33 стр.1=Ф.F6r разд.4 стл.33 сумма стр.43-45</t>
  </si>
  <si>
    <t>Ф.F6r разд.4 стл.34 стр.1=Ф.F6r разд.4 стл.34 сумма стр.43-45</t>
  </si>
  <si>
    <t>Ф.F6r разд.4 стл.35 стр.1=Ф.F6r разд.4 стл.35 сумма стр.43-45</t>
  </si>
  <si>
    <t>Ф.F6r разд.4 стл.36 стр.1=Ф.F6r разд.4 стл.36 сумма стр.43-45</t>
  </si>
  <si>
    <t>Ф.F6r разд.4 стл.37 стр.1=Ф.F6r разд.4 стл.37 сумма стр.43-45</t>
  </si>
  <si>
    <t>Ф.F6r разд.4 стл.38 стр.1=Ф.F6r разд.4 стл.38 сумма стр.43-45</t>
  </si>
  <si>
    <t>Ф.F6r разд.4 стл.39 стр.1=Ф.F6r разд.4 стл.39 сумма стр.43-45</t>
  </si>
  <si>
    <t>Ф.F6r разд.4 стл.4 стр.1=Ф.F6r разд.4 стл.4 сумма стр.43-45</t>
  </si>
  <si>
    <t>Ф.F6r разд.4 стл.40 стр.1=Ф.F6r разд.4 стл.40 сумма стр.43-45</t>
  </si>
  <si>
    <t>Ф.F6r разд.4 стл.41 стр.1=Ф.F6r разд.4 стл.41 сумма стр.43-45</t>
  </si>
  <si>
    <t>Ф.F6r разд.4 стл.42 стр.1=Ф.F6r разд.4 стл.42 сумма стр.43-45</t>
  </si>
  <si>
    <t>Ф.F6r разд.4 стл.43 стр.1=Ф.F6r разд.4 стл.43 сумма стр.43-45</t>
  </si>
  <si>
    <t>Ф.F6r разд.4 стл.5 стр.1=Ф.F6r разд.4 стл.5 сумма стр.43-45</t>
  </si>
  <si>
    <t>Ф.F6r разд.4 стл.6 стр.1=Ф.F6r разд.4 стл.6 сумма стр.43-45</t>
  </si>
  <si>
    <t>Ф.F6r разд.4 стл.7 стр.1=Ф.F6r разд.4 стл.7 сумма стр.43-45</t>
  </si>
  <si>
    <t>Ф.F6r разд.4 стл.8 стр.1=Ф.F6r разд.4 стл.8 сумма стр.43-45</t>
  </si>
  <si>
    <t>Ф.F6r разд.4 стл.9 стр.1=Ф.F6r разд.4 стл.9 сумма стр.43-45</t>
  </si>
  <si>
    <t>(r,w,s,g,v) раздел 4 гр.12 д.б. равна сумме гр.2-3,5-11 для каждой строки с 1-57</t>
  </si>
  <si>
    <t>Ф.F6r разд.4 стл.12 стр.53=Ф.F6r разд.4 сумма стл.2-3 стр.53+Ф.F6r разд.4 сумма стл.5-11 стр.53</t>
  </si>
  <si>
    <t>Ф.F6r разд.4 стл.12 стр.54=Ф.F6r разд.4 сумма стл.2-3 стр.54+Ф.F6r разд.4 сумма стл.5-11 стр.54</t>
  </si>
  <si>
    <t>Ф.F6r разд.4 стл.12 стр.55=Ф.F6r разд.4 сумма стл.2-3 стр.55+Ф.F6r разд.4 сумма стл.5-11 стр.55</t>
  </si>
  <si>
    <t>Ф.F6r разд.4 стл.12 стр.56=Ф.F6r разд.4 сумма стл.2-3 стр.56+Ф.F6r разд.4 сумма стл.5-11 стр.56</t>
  </si>
  <si>
    <t>Ф.F6r разд.4 стл.12 стр.57=Ф.F6r разд.4 сумма стл.2-3 стр.57+Ф.F6r разд.4 сумма стл.5-11 стр.57</t>
  </si>
  <si>
    <t>Ф.F6r разд.4 стл.1 стр.38&lt;=Ф.F6r разд.4 стл.1 стр.1</t>
  </si>
  <si>
    <t>(r,w,s,g,v) раздел 4 стр.38 д.б. меньше или равна разд.4 стр.1 для гр. 1-43</t>
  </si>
  <si>
    <t>Ф.F6r разд.4 стл.10 стр.38&lt;=Ф.F6r разд.4 стл.10 стр.1</t>
  </si>
  <si>
    <t>Ф.F6r разд.4 стл.11 стр.38&lt;=Ф.F6r разд.4 стл.11 стр.1</t>
  </si>
  <si>
    <t>Ф.F6r разд.4 стл.12 стр.38&lt;=Ф.F6r разд.4 стл.12 стр.1</t>
  </si>
  <si>
    <t>Ф.F6r разд.4 стл.13 стр.38&lt;=Ф.F6r разд.4 стл.13 стр.1</t>
  </si>
  <si>
    <t>Ф.F6r разд.4 стл.14 стр.38&lt;=Ф.F6r разд.4 стл.14 стр.1</t>
  </si>
  <si>
    <t>Ф.F6r разд.4 стл.15 стр.38&lt;=Ф.F6r разд.4 стл.15 стр.1</t>
  </si>
  <si>
    <t>Ф.F6r разд.4 стл.16 стр.38&lt;=Ф.F6r разд.4 стл.16 стр.1</t>
  </si>
  <si>
    <t>Ф.F6r разд.4 стл.17 стр.38&lt;=Ф.F6r разд.4 стл.17 стр.1</t>
  </si>
  <si>
    <t>Ф.F6r разд.4 стл.18 стр.38&lt;=Ф.F6r разд.4 стл.18 стр.1</t>
  </si>
  <si>
    <t>Ф.F6r разд.4 стл.19 стр.38&lt;=Ф.F6r разд.4 стл.19 стр.1</t>
  </si>
  <si>
    <t>Ф.F6r разд.4 стл.2 стр.38&lt;=Ф.F6r разд.4 стл.2 стр.1</t>
  </si>
  <si>
    <t>Ф.F6r разд.4 стл.20 стр.38&lt;=Ф.F6r разд.4 стл.20 стр.1</t>
  </si>
  <si>
    <t>Ф.F6r разд.4 стл.21 стр.38&lt;=Ф.F6r разд.4 стл.21 стр.1</t>
  </si>
  <si>
    <t>Ф.F6r разд.4 стл.22 стр.38&lt;=Ф.F6r разд.4 стл.22 стр.1</t>
  </si>
  <si>
    <t>Ф.F6r разд.4 стл.23 стр.38&lt;=Ф.F6r разд.4 стл.23 стр.1</t>
  </si>
  <si>
    <t>Ф.F6r разд.4 стл.24 стр.38&lt;=Ф.F6r разд.4 стл.24 стр.1</t>
  </si>
  <si>
    <t>Ф.F6r разд.4 стл.25 стр.38&lt;=Ф.F6r разд.4 стл.25 стр.1</t>
  </si>
  <si>
    <t>Ф.F6r разд.4 стл.26 стр.38&lt;=Ф.F6r разд.4 стл.26 стр.1</t>
  </si>
  <si>
    <t>Ф.F6r разд.4 стл.27 стр.38&lt;=Ф.F6r разд.4 стл.27 стр.1</t>
  </si>
  <si>
    <t>Ф.F6r разд.4 стл.28 стр.38&lt;=Ф.F6r разд.4 стл.28 стр.1</t>
  </si>
  <si>
    <t>Ф.F6r разд.4 стл.29 стр.38&lt;=Ф.F6r разд.4 стл.29 стр.1</t>
  </si>
  <si>
    <t>Ф.F6r разд.4 стл.3 стр.38&lt;=Ф.F6r разд.4 стл.3 стр.1</t>
  </si>
  <si>
    <t>Ф.F6r разд.4 стл.30 стр.38&lt;=Ф.F6r разд.4 стл.30 стр.1</t>
  </si>
  <si>
    <t>Ф.F6r разд.4 стл.31 стр.38&lt;=Ф.F6r разд.4 стл.31 стр.1</t>
  </si>
  <si>
    <t>Ф.F6r разд.4 стл.32 стр.38&lt;=Ф.F6r разд.4 стл.32 стр.1</t>
  </si>
  <si>
    <t>Ф.F6r разд.4 стл.33 стр.38&lt;=Ф.F6r разд.4 стл.33 стр.1</t>
  </si>
  <si>
    <t>Ф.F6r разд.4 стл.34 стр.38&lt;=Ф.F6r разд.4 стл.34 стр.1</t>
  </si>
  <si>
    <t>Ф.F6r разд.4 стл.35 стр.38&lt;=Ф.F6r разд.4 стл.35 стр.1</t>
  </si>
  <si>
    <t>Ф.F6r разд.4 стл.36 стр.38&lt;=Ф.F6r разд.4 стл.36 стр.1</t>
  </si>
  <si>
    <t>Ф.F6r разд.4 стл.37 стр.38&lt;=Ф.F6r разд.4 стл.37 стр.1</t>
  </si>
  <si>
    <t>Ф.F6r разд.4 стл.38 стр.38&lt;=Ф.F6r разд.4 стл.38 стр.1</t>
  </si>
  <si>
    <t>Ф.F6r разд.4 стл.39 стр.38&lt;=Ф.F6r разд.4 стл.39 стр.1</t>
  </si>
  <si>
    <t>Ф.F6r разд.4 стл.4 стр.38&lt;=Ф.F6r разд.4 стл.4 стр.1</t>
  </si>
  <si>
    <t>Ф.F6r разд.4 стл.40 стр.38&lt;=Ф.F6r разд.4 стл.40 стр.1</t>
  </si>
  <si>
    <t>Ф.F6r разд.4 стл.41 стр.38&lt;=Ф.F6r разд.4 стл.41 стр.1</t>
  </si>
  <si>
    <t>Ф.F6r разд.4 стл.42 стр.38&lt;=Ф.F6r разд.4 стл.42 стр.1</t>
  </si>
  <si>
    <t>Ф.F6r разд.4 стл.43 стр.38&lt;=Ф.F6r разд.4 стл.43 стр.1</t>
  </si>
  <si>
    <t>Ф.F6r разд.4 стл.5 стр.38&lt;=Ф.F6r разд.4 стл.5 стр.1</t>
  </si>
  <si>
    <t>Ф.F6r разд.4 стл.6 стр.38&lt;=Ф.F6r разд.4 стл.6 стр.1</t>
  </si>
  <si>
    <t>Ф.F6r разд.4 стл.7 стр.38&lt;=Ф.F6r разд.4 стл.7 стр.1</t>
  </si>
  <si>
    <t>Ф.F6r разд.4 стл.8 стр.38&lt;=Ф.F6r разд.4 стл.8 стр.1</t>
  </si>
  <si>
    <t>Ф.F6r разд.4 стл.9 стр.38&lt;=Ф.F6r разд.4 стл.9 стр.1</t>
  </si>
  <si>
    <t>Ф.F6r разд.1 стл.1 сумма стр.2-5=Ф.F6r разд.1 стл.1 стр.1</t>
  </si>
  <si>
    <t>Ф.F6r разд.1 стл.10 сумма стр.2-5=Ф.F6r разд.1 стл.10 стр.1</t>
  </si>
  <si>
    <t>Ф.F6r разд.1 стл.11 сумма стр.2-5=Ф.F6r разд.1 стл.11 стр.1</t>
  </si>
  <si>
    <t>Ф.F6r разд.1 стл.12 сумма стр.2-5=Ф.F6r разд.1 стл.12 стр.1</t>
  </si>
  <si>
    <t>Ф.F6r разд.1 стл.2 сумма стр.2-5=Ф.F6r разд.1 стл.2 стр.1</t>
  </si>
  <si>
    <t>Ф.F6r разд.1 стл.3 сумма стр.2-5=Ф.F6r разд.1 стл.3 стр.1</t>
  </si>
  <si>
    <t>Ф.F6r разд.1 стл.4 сумма стр.2-5=Ф.F6r разд.1 стл.4 стр.1</t>
  </si>
  <si>
    <t>Ф.F6r разд.1 стл.5 сумма стр.2-5=Ф.F6r разд.1 стл.5 стр.1</t>
  </si>
  <si>
    <t>Ф.F6r разд.1 стл.6 сумма стр.2-5=Ф.F6r разд.1 стл.6 стр.1</t>
  </si>
  <si>
    <t>Ф.F6r разд.1 стл.7 сумма стр.2-5=Ф.F6r разд.1 стл.7 стр.1</t>
  </si>
  <si>
    <t>Ф.F6r разд.1 стл.8 сумма стр.2-5=Ф.F6r разд.1 стл.8 стр.1</t>
  </si>
  <si>
    <t>Ф.F6r разд.1 стл.9 сумма стр.2-5=Ф.F6r разд.1 стл.9 стр.1</t>
  </si>
  <si>
    <t>Ф.F6r разд.4 стл.1 стр.44&lt;=Ф.F6r разд.4 стл.1 стр.1</t>
  </si>
  <si>
    <t>(r,w,s,g,v) раздел 4 стр.44 д.б. меньше или равна разд.4 стр.1 для гр. 1-43</t>
  </si>
  <si>
    <t>Ф.F6r разд.4 стл.10 стр.44&lt;=Ф.F6r разд.4 стл.10 стр.1</t>
  </si>
  <si>
    <t>Ф.F6r разд.4 стл.11 стр.44&lt;=Ф.F6r разд.4 стл.11 стр.1</t>
  </si>
  <si>
    <t>Ф.F6r разд.4 стл.12 стр.44&lt;=Ф.F6r разд.4 стл.12 стр.1</t>
  </si>
  <si>
    <t>Ф.F6r разд.4 стл.13 стр.44&lt;=Ф.F6r разд.4 стл.13 стр.1</t>
  </si>
  <si>
    <t>Ф.F6r разд.4 стл.14 стр.44&lt;=Ф.F6r разд.4 стл.14 стр.1</t>
  </si>
  <si>
    <t>Ф.F6r разд.4 стл.15 стр.44&lt;=Ф.F6r разд.4 стл.15 стр.1</t>
  </si>
  <si>
    <t>Ф.F6r разд.4 стл.16 стр.44&lt;=Ф.F6r разд.4 стл.16 стр.1</t>
  </si>
  <si>
    <t>Ф.F6r разд.4 стл.17 стр.44&lt;=Ф.F6r разд.4 стл.17 стр.1</t>
  </si>
  <si>
    <t>Ф.F6r разд.4 стл.18 стр.44&lt;=Ф.F6r разд.4 стл.18 стр.1</t>
  </si>
  <si>
    <t>Ф.F6r разд.4 стл.19 стр.44&lt;=Ф.F6r разд.4 стл.19 стр.1</t>
  </si>
  <si>
    <t>Ф.F6r разд.4 стл.2 стр.44&lt;=Ф.F6r разд.4 стл.2 стр.1</t>
  </si>
  <si>
    <t>Ф.F6r разд.4 стл.20 стр.44&lt;=Ф.F6r разд.4 стл.20 стр.1</t>
  </si>
  <si>
    <t>Ф.F6r разд.4 стл.21 стр.44&lt;=Ф.F6r разд.4 стл.21 стр.1</t>
  </si>
  <si>
    <t>Ф.F6r разд.4 стл.22 стр.44&lt;=Ф.F6r разд.4 стл.22 стр.1</t>
  </si>
  <si>
    <t>Ф.F6r разд.4 стл.23 стр.44&lt;=Ф.F6r разд.4 стл.23 стр.1</t>
  </si>
  <si>
    <t>Ф.F6r разд.4 стл.24 стр.44&lt;=Ф.F6r разд.4 стл.24 стр.1</t>
  </si>
  <si>
    <t>Ф.F6r разд.4 стл.25 стр.44&lt;=Ф.F6r разд.4 стл.25 стр.1</t>
  </si>
  <si>
    <t>Ф.F6r разд.4 стл.26 стр.44&lt;=Ф.F6r разд.4 стл.26 стр.1</t>
  </si>
  <si>
    <t>Ф.F6r разд.4 стл.27 стр.44&lt;=Ф.F6r разд.4 стл.27 стр.1</t>
  </si>
  <si>
    <t>Ф.F6r разд.4 стл.28 стр.44&lt;=Ф.F6r разд.4 стл.28 стр.1</t>
  </si>
  <si>
    <t>Ф.F6r разд.4 стл.29 стр.44&lt;=Ф.F6r разд.4 стл.29 стр.1</t>
  </si>
  <si>
    <t>Ф.F6r разд.4 стл.3 стр.44&lt;=Ф.F6r разд.4 стл.3 стр.1</t>
  </si>
  <si>
    <t>Ф.F6r разд.4 стл.30 стр.44&lt;=Ф.F6r разд.4 стл.30 стр.1</t>
  </si>
  <si>
    <t>Ф.F6r разд.4 стл.31 стр.44&lt;=Ф.F6r разд.4 стл.31 стр.1</t>
  </si>
  <si>
    <t>Ф.F6r разд.4 стл.32 стр.44&lt;=Ф.F6r разд.4 стл.32 стр.1</t>
  </si>
  <si>
    <t>Ф.F6r разд.4 стл.33 стр.44&lt;=Ф.F6r разд.4 стл.33 стр.1</t>
  </si>
  <si>
    <t>Ф.F6r разд.4 стл.34 стр.44&lt;=Ф.F6r разд.4 стл.34 стр.1</t>
  </si>
  <si>
    <t>Ф.F6r разд.4 стл.35 стр.44&lt;=Ф.F6r разд.4 стл.35 стр.1</t>
  </si>
  <si>
    <t>Ф.F6r разд.4 стл.36 стр.44&lt;=Ф.F6r разд.4 стл.36 стр.1</t>
  </si>
  <si>
    <t>Ф.F6r разд.4 стл.37 стр.44&lt;=Ф.F6r разд.4 стл.37 стр.1</t>
  </si>
  <si>
    <t>Ф.F6r разд.4 стл.38 стр.44&lt;=Ф.F6r разд.4 стл.38 стр.1</t>
  </si>
  <si>
    <t>Ф.F6r разд.4 стл.39 стр.44&lt;=Ф.F6r разд.4 стл.39 стр.1</t>
  </si>
  <si>
    <t>Ф.F6r разд.4 стл.4 стр.44&lt;=Ф.F6r разд.4 стл.4 стр.1</t>
  </si>
  <si>
    <t>Ф.F6r разд.4 стл.40 стр.44&lt;=Ф.F6r разд.4 стл.40 стр.1</t>
  </si>
  <si>
    <t>Ф.F6r разд.4 стл.41 стр.44&lt;=Ф.F6r разд.4 стл.41 стр.1</t>
  </si>
  <si>
    <t>Ф.F6r разд.4 стл.42 стр.44&lt;=Ф.F6r разд.4 стл.42 стр.1</t>
  </si>
  <si>
    <t>Ф.F6r разд.4 стл.43 стр.44&lt;=Ф.F6r разд.4 стл.43 стр.1</t>
  </si>
  <si>
    <t>Ф.F6r разд.4 стл.5 стр.44&lt;=Ф.F6r разд.4 стл.5 стр.1</t>
  </si>
  <si>
    <t>Ф.F6r разд.4 стл.6 стр.44&lt;=Ф.F6r разд.4 стл.6 стр.1</t>
  </si>
  <si>
    <t>Ф.F6r разд.4 стл.7 стр.44&lt;=Ф.F6r разд.4 стл.7 стр.1</t>
  </si>
  <si>
    <t>Ф.F6r разд.4 стл.8 стр.44&lt;=Ф.F6r разд.4 стл.8 стр.1</t>
  </si>
  <si>
    <t>Ф.F6r разд.4 стл.9 стр.44&lt;=Ф.F6r разд.4 стл.9 стр.1</t>
  </si>
  <si>
    <t>(r,w,s,g,v) раздел 4 сумма гр.19-23 д.б. равна гр.24 для каждой строки с 1-57</t>
  </si>
  <si>
    <t>Ф.F6r разд.4 стл.24 стр.53=Ф.F6r разд.4 сумма стл.19-23 стр.53</t>
  </si>
  <si>
    <t>Ф.F6r разд.4 стл.24 стр.54=Ф.F6r разд.4 сумма стл.19-23 стр.54</t>
  </si>
  <si>
    <t>Ф.F6r разд.4 стл.24 стр.55=Ф.F6r разд.4 сумма стл.19-23 стр.55</t>
  </si>
  <si>
    <t>Ф.F6r разд.4 стл.24 стр.56=Ф.F6r разд.4 сумма стл.19-23 стр.56</t>
  </si>
  <si>
    <t>Ф.F6r разд.4 стл.24 стр.57=Ф.F6r разд.4 сумма стл.19-23 стр.57</t>
  </si>
  <si>
    <t>Ф.F6r разд.4 стл.36 стр.1=Ф.F6r разд.4 стл.36 сумма стр.46-49</t>
  </si>
  <si>
    <t>Ф.F6r разд.4 стл.37 стр.1=Ф.F6r разд.4 стл.37 сумма стр.46-49</t>
  </si>
  <si>
    <t>Ф.F6r разд.4 стл.38 стр.1=Ф.F6r разд.4 стл.38 сумма стр.46-49</t>
  </si>
  <si>
    <t>Ф.F6r разд.4 стл.39 стр.1=Ф.F6r разд.4 стл.39 сумма стр.46-49</t>
  </si>
  <si>
    <t>Ф.F6r разд.5 стл.1 стр.13&lt;=Ф.F6r разд.4 стл.12 стр.1+Ф.F6r разд.4 стл.18 стр.1+Ф.F6r разд.4 сумма стл.24-30 стр.1</t>
  </si>
  <si>
    <t>(r,w,s,g,v) раздел 5 стр.13 гр.1 д.б. меньше или равна разд.4 сумма гр.12+18+(24-30)  стр.1 ВСЕГО</t>
  </si>
  <si>
    <t>Ф.F6r разд.4 стл.1 стр.51&lt;=Ф.F6r разд.4 стл.1 стр.50</t>
  </si>
  <si>
    <t>(r,w,s,g,v) раздел 4 стр. 51 д.б. меньше или равна стр. 50 для всех граф</t>
  </si>
  <si>
    <t>Ф.F6r разд.4 стл.10 стр.51&lt;=Ф.F6r разд.4 стл.10 стр.50</t>
  </si>
  <si>
    <t>Ф.F6r разд.4 стл.11 стр.51&lt;=Ф.F6r разд.4 стл.11 стр.50</t>
  </si>
  <si>
    <t>Ф.F6r разд.4 стл.12 стр.51&lt;=Ф.F6r разд.4 стл.12 стр.50</t>
  </si>
  <si>
    <t>Ф.F6r разд.4 стл.13 стр.51&lt;=Ф.F6r разд.4 стл.13 стр.50</t>
  </si>
  <si>
    <t>Ф.F6r разд.4 стл.14 стр.51&lt;=Ф.F6r разд.4 стл.14 стр.50</t>
  </si>
  <si>
    <t>Ф.F6r разд.4 стл.15 стр.51&lt;=Ф.F6r разд.4 стл.15 стр.50</t>
  </si>
  <si>
    <t>Ф.F6r разд.4 стл.16 стр.51&lt;=Ф.F6r разд.4 стл.16 стр.50</t>
  </si>
  <si>
    <t>Ф.F6r разд.4 стл.17 стр.51&lt;=Ф.F6r разд.4 стл.17 стр.50</t>
  </si>
  <si>
    <t>Ф.F6r разд.4 стл.18 стр.51&lt;=Ф.F6r разд.4 стл.18 стр.50</t>
  </si>
  <si>
    <t>Ф.F6r разд.4 стл.19 стр.51&lt;=Ф.F6r разд.4 стл.19 стр.50</t>
  </si>
  <si>
    <t>Ф.F6r разд.4 стл.2 стр.51&lt;=Ф.F6r разд.4 стл.2 стр.50</t>
  </si>
  <si>
    <t>Ф.F6r разд.4 стл.20 стр.51&lt;=Ф.F6r разд.4 стл.20 стр.50</t>
  </si>
  <si>
    <t>Ф.F6r разд.4 стл.21 стр.51&lt;=Ф.F6r разд.4 стл.21 стр.50</t>
  </si>
  <si>
    <t>Ф.F6r разд.4 стл.22 стр.51&lt;=Ф.F6r разд.4 стл.22 стр.50</t>
  </si>
  <si>
    <t>Ф.F6r разд.4 стл.23 стр.51&lt;=Ф.F6r разд.4 стл.23 стр.50</t>
  </si>
  <si>
    <t>Ф.F6r разд.4 стл.24 стр.51&lt;=Ф.F6r разд.4 стл.24 стр.50</t>
  </si>
  <si>
    <t>Ф.F6r разд.4 стл.25 стр.51&lt;=Ф.F6r разд.4 стл.25 стр.50</t>
  </si>
  <si>
    <t>Ф.F6r разд.4 стл.26 стр.51&lt;=Ф.F6r разд.4 стл.26 стр.50</t>
  </si>
  <si>
    <t>Ф.F6r разд.4 стл.27 стр.51&lt;=Ф.F6r разд.4 стл.27 стр.50</t>
  </si>
  <si>
    <t>Ф.F6r разд.4 стл.28 стр.51&lt;=Ф.F6r разд.4 стл.28 стр.50</t>
  </si>
  <si>
    <t>Ф.F6r разд.4 стл.29 стр.51&lt;=Ф.F6r разд.4 стл.29 стр.50</t>
  </si>
  <si>
    <t>Ф.F6r разд.4 стл.3 стр.51&lt;=Ф.F6r разд.4 стл.3 стр.50</t>
  </si>
  <si>
    <t>Ф.F6r разд.4 стл.30 стр.51&lt;=Ф.F6r разд.4 стл.30 стр.50</t>
  </si>
  <si>
    <t>Ф.F6r разд.4 стл.31 стр.51&lt;=Ф.F6r разд.4 стл.31 стр.50</t>
  </si>
  <si>
    <t>Ф.F6r разд.4 стл.32 стр.51&lt;=Ф.F6r разд.4 стл.32 стр.50</t>
  </si>
  <si>
    <t>Ф.F6r разд.4 стл.33 стр.51&lt;=Ф.F6r разд.4 стл.33 стр.50</t>
  </si>
  <si>
    <t>Ф.F6r разд.4 стл.34 стр.51&lt;=Ф.F6r разд.4 стл.34 стр.50</t>
  </si>
  <si>
    <t>Ф.F6r разд.4 стл.35 стр.51&lt;=Ф.F6r разд.4 стл.35 стр.50</t>
  </si>
  <si>
    <t>Ф.F6r разд.4 стл.36 стр.51&lt;=Ф.F6r разд.4 стл.36 стр.50</t>
  </si>
  <si>
    <t>Ф.F6r разд.4 стл.37 стр.51&lt;=Ф.F6r разд.4 стл.37 стр.50</t>
  </si>
  <si>
    <t>Ф.F6r разд.4 стл.38 стр.51&lt;=Ф.F6r разд.4 стл.38 стр.50</t>
  </si>
  <si>
    <t>Ф.F6r разд.4 стл.39 стр.51&lt;=Ф.F6r разд.4 стл.39 стр.50</t>
  </si>
  <si>
    <t>Ф.F6r разд.4 стл.4 стр.51&lt;=Ф.F6r разд.4 стл.4 стр.50</t>
  </si>
  <si>
    <t>Ф.F6r разд.4 стл.40 стр.51&lt;=Ф.F6r разд.4 стл.40 стр.50</t>
  </si>
  <si>
    <t>Ф.F6r разд.4 стл.41 стр.51&lt;=Ф.F6r разд.4 стл.41 стр.50</t>
  </si>
  <si>
    <t>Ф.F6r разд.4 стл.42 стр.51&lt;=Ф.F6r разд.4 стл.42 стр.50</t>
  </si>
  <si>
    <t>Ф.F6r разд.4 стл.43 стр.51&lt;=Ф.F6r разд.4 стл.43 стр.50</t>
  </si>
  <si>
    <t>Ф.F6r разд.4 стл.5 стр.51&lt;=Ф.F6r разд.4 стл.5 стр.50</t>
  </si>
  <si>
    <t>Ф.F6r разд.4 стл.6 стр.51&lt;=Ф.F6r разд.4 стл.6 стр.50</t>
  </si>
  <si>
    <t>Ф.F6r разд.4 стл.7 стр.51&lt;=Ф.F6r разд.4 стл.7 стр.50</t>
  </si>
  <si>
    <t>Ф.F6r разд.4 стл.8 стр.51&lt;=Ф.F6r разд.4 стл.8 стр.50</t>
  </si>
  <si>
    <t>Ф.F6r разд.4 стл.9 стр.51&lt;=Ф.F6r разд.4 стл.9 стр.50</t>
  </si>
  <si>
    <t>Ф.F6r разд.4 стл.1 стр.50&lt;=Ф.F6r разд.4 стл.1 стр.1</t>
  </si>
  <si>
    <t>(r,w,s,g,v) раздел 4 стр. 50 д.б. меньше или равна стр. 1 для всех граф</t>
  </si>
  <si>
    <t>Ф.F6r разд.4 стл.10 стр.50&lt;=Ф.F6r разд.4 стл.10 стр.1</t>
  </si>
  <si>
    <t>Ф.F6r разд.4 стл.11 стр.50&lt;=Ф.F6r разд.4 стл.11 стр.1</t>
  </si>
  <si>
    <t>Ф.F6r разд.4 стл.12 стр.50&lt;=Ф.F6r разд.4 стл.12 стр.1</t>
  </si>
  <si>
    <t>Ф.F6r разд.4 стл.13 стр.50&lt;=Ф.F6r разд.4 стл.13 стр.1</t>
  </si>
  <si>
    <t>Ф.F6r разд.4 стл.14 стр.50&lt;=Ф.F6r разд.4 стл.14 стр.1</t>
  </si>
  <si>
    <t>Ф.F6r разд.4 стл.15 стр.50&lt;=Ф.F6r разд.4 стл.15 стр.1</t>
  </si>
  <si>
    <t>Ф.F6r разд.4 стл.16 стр.50&lt;=Ф.F6r разд.4 стл.16 стр.1</t>
  </si>
  <si>
    <t>Ф.F6r разд.4 стл.17 стр.50&lt;=Ф.F6r разд.4 стл.17 стр.1</t>
  </si>
  <si>
    <t>Ф.F6r разд.4 стл.18 стр.50&lt;=Ф.F6r разд.4 стл.18 стр.1</t>
  </si>
  <si>
    <t>Ф.F6r разд.4 стл.19 стр.50&lt;=Ф.F6r разд.4 стл.19 стр.1</t>
  </si>
  <si>
    <t>Ф.F6r разд.4 стл.2 стр.50&lt;=Ф.F6r разд.4 стл.2 стр.1</t>
  </si>
  <si>
    <t>Ф.F6r разд.4 стл.20 стр.50&lt;=Ф.F6r разд.4 стл.20 стр.1</t>
  </si>
  <si>
    <t>Ф.F6r разд.4 стл.21 стр.50&lt;=Ф.F6r разд.4 стл.21 стр.1</t>
  </si>
  <si>
    <t>Ф.F6r разд.4 стл.22 стр.50&lt;=Ф.F6r разд.4 стл.22 стр.1</t>
  </si>
  <si>
    <t>Ф.F6r разд.4 стл.23 стр.50&lt;=Ф.F6r разд.4 стл.23 стр.1</t>
  </si>
  <si>
    <t>Ф.F6r разд.4 стл.24 стр.50&lt;=Ф.F6r разд.4 стл.24 стр.1</t>
  </si>
  <si>
    <t>Ф.F6r разд.4 стл.25 стр.50&lt;=Ф.F6r разд.4 стл.25 стр.1</t>
  </si>
  <si>
    <t>Ф.F6r разд.4 стл.26 стр.50&lt;=Ф.F6r разд.4 стл.26 стр.1</t>
  </si>
  <si>
    <t>Ф.F6r разд.4 стл.27 стр.50&lt;=Ф.F6r разд.4 стл.27 стр.1</t>
  </si>
  <si>
    <t>Ф.F6r разд.4 стл.28 стр.50&lt;=Ф.F6r разд.4 стл.28 стр.1</t>
  </si>
  <si>
    <t>Ф.F6r разд.4 стл.29 стр.50&lt;=Ф.F6r разд.4 стл.29 стр.1</t>
  </si>
  <si>
    <t>Ф.F6r разд.4 стл.3 стр.50&lt;=Ф.F6r разд.4 стл.3 стр.1</t>
  </si>
  <si>
    <t>Ф.F6r разд.4 стл.30 стр.50&lt;=Ф.F6r разд.4 стл.30 стр.1</t>
  </si>
  <si>
    <t>Ф.F6r разд.4 стл.31 стр.50&lt;=Ф.F6r разд.4 стл.31 стр.1</t>
  </si>
  <si>
    <t>Ф.F6r разд.4 стл.32 стр.50&lt;=Ф.F6r разд.4 стл.32 стр.1</t>
  </si>
  <si>
    <t>Ф.F6r разд.4 стл.33 стр.50&lt;=Ф.F6r разд.4 стл.33 стр.1</t>
  </si>
  <si>
    <t>Ф.F6r разд.4 стл.34 стр.50&lt;=Ф.F6r разд.4 стл.34 стр.1</t>
  </si>
  <si>
    <t>Ф.F6r разд.4 стл.35 стр.50&lt;=Ф.F6r разд.4 стл.35 стр.1</t>
  </si>
  <si>
    <t>Ф.F6r разд.4 стл.36 стр.50&lt;=Ф.F6r разд.4 стл.36 стр.1</t>
  </si>
  <si>
    <t>Ф.F6r разд.4 стл.37 стр.50&lt;=Ф.F6r разд.4 стл.37 стр.1</t>
  </si>
  <si>
    <t>Ф.F6r разд.4 стл.38 стр.50&lt;=Ф.F6r разд.4 стл.38 стр.1</t>
  </si>
  <si>
    <t>Ф.F6r разд.4 стл.39 стр.50&lt;=Ф.F6r разд.4 стл.39 стр.1</t>
  </si>
  <si>
    <t>Ф.F6r разд.4 стл.4 стр.50&lt;=Ф.F6r разд.4 стл.4 стр.1</t>
  </si>
  <si>
    <t>Ф.F6r разд.4 стл.40 стр.50&lt;=Ф.F6r разд.4 стл.40 стр.1</t>
  </si>
  <si>
    <t>Ф.F6r разд.4 стл.41 стр.50&lt;=Ф.F6r разд.4 стл.41 стр.1</t>
  </si>
  <si>
    <t>Ф.F6r разд.4 стл.42 стр.50&lt;=Ф.F6r разд.4 стл.42 стр.1</t>
  </si>
  <si>
    <t>Ф.F6r разд.4 стл.43 стр.50&lt;=Ф.F6r разд.4 стл.43 стр.1</t>
  </si>
  <si>
    <t>Ф.F6r разд.4 стл.5 стр.50&lt;=Ф.F6r разд.4 стл.5 стр.1</t>
  </si>
  <si>
    <t>Ф.F6r разд.4 стл.6 стр.50&lt;=Ф.F6r разд.4 стл.6 стр.1</t>
  </si>
  <si>
    <t>Ф.F6r разд.4 стл.7 стр.50&lt;=Ф.F6r разд.4 стл.7 стр.1</t>
  </si>
  <si>
    <t>Ф.F6r разд.4 стл.8 стр.50&lt;=Ф.F6r разд.4 стл.8 стр.1</t>
  </si>
  <si>
    <t>Ф.F6r разд.4 стл.9 стр.50&lt;=Ф.F6r разд.4 стл.9 стр.1</t>
  </si>
  <si>
    <t>Ф.F6r разд.4 сумма стл.36-39 стр.1=Ф.F6r разд.4 стл.12 стр.1+Ф.F6r разд.4 стл.18 стр.1+Ф.F6r разд.4 стл.24 стр.1</t>
  </si>
  <si>
    <t>Ф.F6r разд.4 стл.1 стр.1=Ф.F6r разд.4 стл.1 сумма стр.46-49</t>
  </si>
  <si>
    <t>Ф.F6r разд.4 стл.10 стр.1=Ф.F6r разд.4 стл.10 сумма стр.46-49</t>
  </si>
  <si>
    <t>Ф.F6r разд.4 стл.11 стр.1=Ф.F6r разд.4 стл.11 сумма стр.46-49</t>
  </si>
  <si>
    <t>Ф.F6r разд.4 стл.12 стр.1=Ф.F6r разд.4 стл.12 сумма стр.46-49</t>
  </si>
  <si>
    <t>Ф.F6r разд.4 стл.13 стр.1=Ф.F6r разд.4 стл.13 сумма стр.46-49</t>
  </si>
  <si>
    <t>Ф.F6r разд.4 стл.14 стр.1=Ф.F6r разд.4 стл.14 сумма стр.46-49</t>
  </si>
  <si>
    <t>Ф.F6r разд.4 стл.15 стр.1=Ф.F6r разд.4 стл.15 сумма стр.46-49</t>
  </si>
  <si>
    <t>Ф.F6r разд.4 стл.16 стр.1=Ф.F6r разд.4 стл.16 сумма стр.46-49</t>
  </si>
  <si>
    <t>Ф.F6r разд.4 стл.17 стр.1=Ф.F6r разд.4 стл.17 сумма стр.46-49</t>
  </si>
  <si>
    <t>Ф.F6r разд.4 стл.18 стр.1=Ф.F6r разд.4 стл.18 сумма стр.46-49</t>
  </si>
  <si>
    <t>Ф.F6r разд.4 стл.19 стр.1=Ф.F6r разд.4 стл.19 сумма стр.46-49</t>
  </si>
  <si>
    <t>Ф.F6r разд.4 стл.2 стр.1=Ф.F6r разд.4 стл.2 сумма стр.46-49</t>
  </si>
  <si>
    <t>Ф.F6r разд.4 стл.20 стр.1=Ф.F6r разд.4 стл.20 сумма стр.46-49</t>
  </si>
  <si>
    <t>Ф.F6r разд.4 стл.21 стр.1=Ф.F6r разд.4 стл.21 сумма стр.46-49</t>
  </si>
  <si>
    <t>Ф.F6r разд.4 стл.22 стр.1=Ф.F6r разд.4 стл.22 сумма стр.46-49</t>
  </si>
  <si>
    <t>Ф.F6r разд.4 стл.23 стр.1=Ф.F6r разд.4 стл.23 сумма стр.46-49</t>
  </si>
  <si>
    <t>Ф.F6r разд.4 стл.24 стр.1=Ф.F6r разд.4 стл.24 сумма стр.46-49</t>
  </si>
  <si>
    <t>Ф.F6r разд.4 стл.25 стр.1=Ф.F6r разд.4 стл.25 сумма стр.46-49</t>
  </si>
  <si>
    <t>Ф.F6r разд.4 стл.26 стр.1=Ф.F6r разд.4 стл.26 сумма стр.46-49</t>
  </si>
  <si>
    <t>Ф.F6r разд.4 стл.27 стр.1=Ф.F6r разд.4 стл.27 сумма стр.46-49</t>
  </si>
  <si>
    <t>Ф.F6r разд.4 стл.28 стр.1=Ф.F6r разд.4 стл.28 сумма стр.46-49</t>
  </si>
  <si>
    <t>Ф.F6r разд.4 стл.29 стр.1=Ф.F6r разд.4 стл.29 сумма стр.46-49</t>
  </si>
  <si>
    <t>Ф.F6r разд.4 стл.3 стр.1=Ф.F6r разд.4 стл.3 сумма стр.46-49</t>
  </si>
  <si>
    <t>Ф.F6r разд.4 стл.32 стр.1=Ф.F6r разд.4 стл.32 сумма стр.46-49</t>
  </si>
  <si>
    <t>Ф.F6r разд.4 стл.4 стр.1=Ф.F6r разд.4 стл.4 сумма стр.46-49</t>
  </si>
  <si>
    <t>Ф.F6r разд.4 стл.40 стр.1=Ф.F6r разд.4 стл.40 сумма стр.46-49</t>
  </si>
  <si>
    <t>Ф.F6r разд.4 стл.41 стр.1=Ф.F6r разд.4 стл.41 сумма стр.46-49</t>
  </si>
  <si>
    <t>Ф.F6r разд.4 стл.42 стр.1=Ф.F6r разд.4 стл.42 сумма стр.46-49</t>
  </si>
  <si>
    <t>Ф.F6r разд.4 стл.5 стр.1=Ф.F6r разд.4 стл.5 сумма стр.46-49</t>
  </si>
  <si>
    <t>Ф.F6r разд.4 стл.6 стр.1=Ф.F6r разд.4 стл.6 сумма стр.46-49</t>
  </si>
  <si>
    <t>Ф.F6r разд.4 стл.7 стр.1=Ф.F6r разд.4 стл.7 сумма стр.46-49</t>
  </si>
  <si>
    <t>Ф.F6r разд.4 стл.8 стр.1=Ф.F6r разд.4 стл.8 сумма стр.46-49</t>
  </si>
  <si>
    <t>Ф.F6r разд.4 стл.9 стр.1=Ф.F6r разд.4 стл.9 сумма стр.46-49</t>
  </si>
  <si>
    <t>Ф.F6r разд.4 стл.30 стр.1&gt;=Ф.F6r разд.4 стл.30 сумма стр.46-49</t>
  </si>
  <si>
    <t>(r,w,s,g,v) раздел 4 стр. 1 больше или равна сумме стр. 46-49 для графы 30</t>
  </si>
  <si>
    <t>Ф.F6r разд.4 стл.5 стр.35=0</t>
  </si>
  <si>
    <t>(r,w,s,g,v) раздел 3 строка 1 равна сумме строк 2-6 по всем графам</t>
  </si>
  <si>
    <t>Ф.F6r разд.4 стл.42 стр.1&lt;=Ф.F6r разд.4 стл.37 стр.1+Ф.F6r разд.4 стл.39 стр.1</t>
  </si>
  <si>
    <t>(r,w,s,g,v) раздел 4  графа 42 меньше или равна сумме граф 37, 39</t>
  </si>
  <si>
    <t>Ф.F6r разд.4 стл.42 стр.10&lt;=Ф.F6r разд.4 стл.37 стр.10+Ф.F6r разд.4 стл.39 стр.10</t>
  </si>
  <si>
    <t>Ф.F6r разд.4 стл.42 стр.11&lt;=Ф.F6r разд.4 стл.37 стр.11+Ф.F6r разд.4 стл.39 стр.11</t>
  </si>
  <si>
    <t>Ф.F6r разд.4 стл.42 стр.12&lt;=Ф.F6r разд.4 стл.37 стр.12+Ф.F6r разд.4 стл.39 стр.12</t>
  </si>
  <si>
    <t>Ф.F6r разд.4 стл.42 стр.13&lt;=Ф.F6r разд.4 стл.37 стр.13+Ф.F6r разд.4 стл.39 стр.13</t>
  </si>
  <si>
    <t>Ф.F6r разд.4 стл.42 стр.14&lt;=Ф.F6r разд.4 стл.37 стр.14+Ф.F6r разд.4 стл.39 стр.14</t>
  </si>
  <si>
    <t>Ф.F6r разд.4 стл.42 стр.15&lt;=Ф.F6r разд.4 стл.37 стр.15+Ф.F6r разд.4 стл.39 стр.15</t>
  </si>
  <si>
    <t>Ф.F6r разд.4 стл.42 стр.16&lt;=Ф.F6r разд.4 стл.37 стр.16+Ф.F6r разд.4 стл.39 стр.16</t>
  </si>
  <si>
    <t>Ф.F6r разд.4 стл.42 стр.17&lt;=Ф.F6r разд.4 стл.37 стр.17+Ф.F6r разд.4 стл.39 стр.17</t>
  </si>
  <si>
    <t>Ф.F6r разд.4 стл.42 стр.18&lt;=Ф.F6r разд.4 стл.37 стр.18+Ф.F6r разд.4 стл.39 стр.18</t>
  </si>
  <si>
    <t>Ф.F6r разд.4 стл.42 стр.19&lt;=Ф.F6r разд.4 стл.37 стр.19+Ф.F6r разд.4 стл.39 стр.19</t>
  </si>
  <si>
    <t>Ф.F6r разд.4 стл.42 стр.2&lt;=Ф.F6r разд.4 стл.37 стр.2+Ф.F6r разд.4 стл.39 стр.2</t>
  </si>
  <si>
    <t>Ф.F6r разд.4 стл.42 стр.20&lt;=Ф.F6r разд.4 стл.37 стр.20+Ф.F6r разд.4 стл.39 стр.20</t>
  </si>
  <si>
    <t>Ф.F6r разд.4 стл.42 стр.21&lt;=Ф.F6r разд.4 стл.37 стр.21+Ф.F6r разд.4 стл.39 стр.21</t>
  </si>
  <si>
    <t>Ф.F6r разд.4 стл.42 стр.22&lt;=Ф.F6r разд.4 стл.37 стр.22+Ф.F6r разд.4 стл.39 стр.22</t>
  </si>
  <si>
    <t>Ф.F6r разд.4 стл.42 стр.23&lt;=Ф.F6r разд.4 стл.37 стр.23+Ф.F6r разд.4 стл.39 стр.23</t>
  </si>
  <si>
    <t>Ф.F6r разд.4 стл.42 стр.24&lt;=Ф.F6r разд.4 стл.37 стр.24+Ф.F6r разд.4 стл.39 стр.24</t>
  </si>
  <si>
    <t>Ф.F6r разд.4 стл.42 стр.25&lt;=Ф.F6r разд.4 стл.37 стр.25+Ф.F6r разд.4 стл.39 стр.25</t>
  </si>
  <si>
    <t>Ф.F6r разд.4 стл.42 стр.26&lt;=Ф.F6r разд.4 стл.37 стр.26+Ф.F6r разд.4 стл.39 стр.26</t>
  </si>
  <si>
    <t>Ф.F6r разд.4 стл.42 стр.27&lt;=Ф.F6r разд.4 стл.37 стр.27+Ф.F6r разд.4 стл.39 стр.27</t>
  </si>
  <si>
    <t>Ф.F6r разд.4 стл.42 стр.28&lt;=Ф.F6r разд.4 стл.37 стр.28+Ф.F6r разд.4 стл.39 стр.28</t>
  </si>
  <si>
    <t>Ф.F6r разд.4 стл.42 стр.29&lt;=Ф.F6r разд.4 стл.37 стр.29+Ф.F6r разд.4 стл.39 стр.29</t>
  </si>
  <si>
    <t>Ф.F6r разд.4 стл.42 стр.3&lt;=Ф.F6r разд.4 стл.37 стр.3+Ф.F6r разд.4 стл.39 стр.3</t>
  </si>
  <si>
    <t>Ф.F6r разд.4 стл.42 стр.30&lt;=Ф.F6r разд.4 стл.37 стр.30+Ф.F6r разд.4 стл.39 стр.30</t>
  </si>
  <si>
    <t>Ф.F6r разд.4 стл.42 стр.31&lt;=Ф.F6r разд.4 стл.37 стр.31+Ф.F6r разд.4 стл.39 стр.31</t>
  </si>
  <si>
    <t>Ф.F6r разд.4 стл.42 стр.32&lt;=Ф.F6r разд.4 стл.37 стр.32+Ф.F6r разд.4 стл.39 стр.32</t>
  </si>
  <si>
    <t>Ф.F6r разд.4 стл.42 стр.33&lt;=Ф.F6r разд.4 стл.37 стр.33+Ф.F6r разд.4 стл.39 стр.33</t>
  </si>
  <si>
    <t>Ф.F6r разд.4 стл.42 стр.34&lt;=Ф.F6r разд.4 стл.37 стр.34+Ф.F6r разд.4 стл.39 стр.34</t>
  </si>
  <si>
    <t>Ф.F6r разд.4 стл.42 стр.35&lt;=Ф.F6r разд.4 стл.37 стр.35+Ф.F6r разд.4 стл.39 стр.35</t>
  </si>
  <si>
    <t>Ф.F6r разд.4 стл.42 стр.36&lt;=Ф.F6r разд.4 стл.37 стр.36+Ф.F6r разд.4 стл.39 стр.36</t>
  </si>
  <si>
    <t>Ф.F6r разд.4 стл.42 стр.37&lt;=Ф.F6r разд.4 стл.37 стр.37+Ф.F6r разд.4 стл.39 стр.37</t>
  </si>
  <si>
    <t>Ф.F6r разд.4 стл.42 стр.38&lt;=Ф.F6r разд.4 стл.37 стр.38+Ф.F6r разд.4 стл.39 стр.38</t>
  </si>
  <si>
    <t>Ф.F6r разд.4 стл.42 стр.39&lt;=Ф.F6r разд.4 стл.37 стр.39+Ф.F6r разд.4 стл.39 стр.39</t>
  </si>
  <si>
    <t>Ф.F6r разд.4 стл.42 стр.4&lt;=Ф.F6r разд.4 стл.37 стр.4+Ф.F6r разд.4 стл.39 стр.4</t>
  </si>
  <si>
    <t>Ф.F6r разд.4 стл.42 стр.40&lt;=Ф.F6r разд.4 стл.37 стр.40+Ф.F6r разд.4 стл.39 стр.40</t>
  </si>
  <si>
    <t>Ф.F6r разд.4 стл.42 стр.41&lt;=Ф.F6r разд.4 стл.37 стр.41+Ф.F6r разд.4 стл.39 стр.41</t>
  </si>
  <si>
    <t>Ф.F6r разд.4 стл.42 стр.42&lt;=Ф.F6r разд.4 стл.37 стр.42+Ф.F6r разд.4 стл.39 стр.42</t>
  </si>
  <si>
    <t>Ф.F6r разд.4 стл.42 стр.43&lt;=Ф.F6r разд.4 стл.37 стр.43+Ф.F6r разд.4 стл.39 стр.43</t>
  </si>
  <si>
    <t>Ф.F6r разд.4 стл.42 стр.44&lt;=Ф.F6r разд.4 стл.37 стр.44+Ф.F6r разд.4 стл.39 стр.44</t>
  </si>
  <si>
    <t>Ф.F6r разд.4 стл.42 стр.45&lt;=Ф.F6r разд.4 стл.37 стр.45+Ф.F6r разд.4 стл.39 стр.45</t>
  </si>
  <si>
    <t>Ф.F6r разд.4 стл.42 стр.46&lt;=Ф.F6r разд.4 стл.37 стр.46+Ф.F6r разд.4 стл.39 стр.46</t>
  </si>
  <si>
    <t>Ф.F6r разд.4 стл.42 стр.47&lt;=Ф.F6r разд.4 стл.37 стр.47+Ф.F6r разд.4 стл.39 стр.47</t>
  </si>
  <si>
    <t>Ф.F6r разд.4 стл.42 стр.48&lt;=Ф.F6r разд.4 стл.37 стр.48+Ф.F6r разд.4 стл.39 стр.48</t>
  </si>
  <si>
    <t>Ф.F6r разд.4 стл.42 стр.49&lt;=Ф.F6r разд.4 стл.37 стр.49+Ф.F6r разд.4 стл.39 стр.49</t>
  </si>
  <si>
    <t>Ф.F6r разд.4 стл.42 стр.5&lt;=Ф.F6r разд.4 стл.37 стр.5+Ф.F6r разд.4 стл.39 стр.5</t>
  </si>
  <si>
    <t>Ф.F6r разд.4 стл.42 стр.50&lt;=Ф.F6r разд.4 стл.37 стр.50+Ф.F6r разд.4 стл.39 стр.50</t>
  </si>
  <si>
    <t>Ф.F6r разд.4 стл.42 стр.51&lt;=Ф.F6r разд.4 стл.37 стр.51+Ф.F6r разд.4 стл.39 стр.51</t>
  </si>
  <si>
    <t>Ф.F6r разд.4 стл.42 стр.52&lt;=Ф.F6r разд.4 стл.37 стр.52+Ф.F6r разд.4 стл.39 стр.52</t>
  </si>
  <si>
    <t>Ф.F6r разд.4 стл.42 стр.53&lt;=Ф.F6r разд.4 стл.37 стр.53+Ф.F6r разд.4 стл.39 стр.53</t>
  </si>
  <si>
    <t>Ф.F6r разд.4 стл.42 стр.54&lt;=Ф.F6r разд.4 стл.37 стр.54+Ф.F6r разд.4 стл.39 стр.54</t>
  </si>
  <si>
    <t>Ф.F6r разд.4 стл.42 стр.55&lt;=Ф.F6r разд.4 стл.37 стр.55+Ф.F6r разд.4 стл.39 стр.55</t>
  </si>
  <si>
    <t>Ф.F6r разд.4 стл.42 стр.56&lt;=Ф.F6r разд.4 стл.37 стр.56+Ф.F6r разд.4 стл.39 стр.56</t>
  </si>
  <si>
    <t>Ф.F6r разд.4 стл.42 стр.57&lt;=Ф.F6r разд.4 стл.37 стр.57+Ф.F6r разд.4 стл.39 стр.57</t>
  </si>
  <si>
    <t>Ф.F6r разд.4 стл.42 стр.6&lt;=Ф.F6r разд.4 стл.37 стр.6+Ф.F6r разд.4 стл.39 стр.6</t>
  </si>
  <si>
    <t>Ф.F6r разд.4 стл.42 стр.7&lt;=Ф.F6r разд.4 стл.37 стр.7+Ф.F6r разд.4 стл.39 стр.7</t>
  </si>
  <si>
    <t>Ф.F6r разд.4 стл.42 стр.8&lt;=Ф.F6r разд.4 стл.37 стр.8+Ф.F6r разд.4 стл.39 стр.8</t>
  </si>
  <si>
    <t>Ф.F6r разд.4 стл.42 стр.9&lt;=Ф.F6r разд.4 стл.37 стр.9+Ф.F6r разд.4 стл.39 стр.9</t>
  </si>
  <si>
    <t>Ф.F6r разд.4 стл.42 стр.1&lt;=Ф.F6r разд.4 стл.41 стр.1</t>
  </si>
  <si>
    <t>(r,w,s,g,v) раздел 4 графа 42 меньше или равна графе 41</t>
  </si>
  <si>
    <t>Ф.F6r разд.4 стл.42 стр.10&lt;=Ф.F6r разд.4 стл.41 стр.10</t>
  </si>
  <si>
    <t>Ф.F6r разд.4 стл.42 стр.11&lt;=Ф.F6r разд.4 стл.41 стр.11</t>
  </si>
  <si>
    <t>Ф.F6r разд.4 стл.42 стр.12&lt;=Ф.F6r разд.4 стл.41 стр.12</t>
  </si>
  <si>
    <t>Ф.F6r разд.4 стл.42 стр.13&lt;=Ф.F6r разд.4 стл.41 стр.13</t>
  </si>
  <si>
    <t>Ф.F6r разд.4 стл.42 стр.14&lt;=Ф.F6r разд.4 стл.41 стр.14</t>
  </si>
  <si>
    <t>Ф.F6r разд.4 стл.42 стр.15&lt;=Ф.F6r разд.4 стл.41 стр.15</t>
  </si>
  <si>
    <t>Ф.F6r разд.4 стл.42 стр.16&lt;=Ф.F6r разд.4 стл.41 стр.16</t>
  </si>
  <si>
    <t>Ф.F6r разд.4 стл.42 стр.17&lt;=Ф.F6r разд.4 стл.41 стр.17</t>
  </si>
  <si>
    <t>Ф.F6r разд.4 стл.42 стр.18&lt;=Ф.F6r разд.4 стл.41 стр.18</t>
  </si>
  <si>
    <t>Ф.F6r разд.4 стл.42 стр.19&lt;=Ф.F6r разд.4 стл.41 стр.19</t>
  </si>
  <si>
    <t>Ф.F6r разд.4 стл.42 стр.2&lt;=Ф.F6r разд.4 стл.41 стр.2</t>
  </si>
  <si>
    <t>Ф.F6r разд.4 стл.42 стр.20&lt;=Ф.F6r разд.4 стл.41 стр.20</t>
  </si>
  <si>
    <t>Ф.F6r разд.4 стл.42 стр.21&lt;=Ф.F6r разд.4 стл.41 стр.21</t>
  </si>
  <si>
    <t>Ф.F6r разд.4 стл.42 стр.22&lt;=Ф.F6r разд.4 стл.41 стр.22</t>
  </si>
  <si>
    <t>Ф.F6r разд.4 стл.42 стр.23&lt;=Ф.F6r разд.4 стл.41 стр.23</t>
  </si>
  <si>
    <t>Ф.F6r разд.4 стл.42 стр.24&lt;=Ф.F6r разд.4 стл.41 стр.24</t>
  </si>
  <si>
    <t>Ф.F6r разд.4 стл.42 стр.25&lt;=Ф.F6r разд.4 стл.41 стр.25</t>
  </si>
  <si>
    <t>Ф.F6r разд.4 стл.42 стр.26&lt;=Ф.F6r разд.4 стл.41 стр.26</t>
  </si>
  <si>
    <t>Ф.F6r разд.4 стл.42 стр.27&lt;=Ф.F6r разд.4 стл.41 стр.27</t>
  </si>
  <si>
    <t>Ф.F6r разд.4 стл.42 стр.28&lt;=Ф.F6r разд.4 стл.41 стр.28</t>
  </si>
  <si>
    <t>Ф.F6r разд.4 стл.42 стр.29&lt;=Ф.F6r разд.4 стл.41 стр.29</t>
  </si>
  <si>
    <t>Ф.F6r разд.4 стл.42 стр.3&lt;=Ф.F6r разд.4 стл.41 стр.3</t>
  </si>
  <si>
    <t>Ф.F6r разд.4 стл.42 стр.30&lt;=Ф.F6r разд.4 стл.41 стр.30</t>
  </si>
  <si>
    <t>Ф.F6r разд.4 стл.42 стр.31&lt;=Ф.F6r разд.4 стл.41 стр.31</t>
  </si>
  <si>
    <t>Ф.F6r разд.4 стл.42 стр.32&lt;=Ф.F6r разд.4 стл.41 стр.32</t>
  </si>
  <si>
    <t>Ф.F6r разд.4 стл.42 стр.33&lt;=Ф.F6r разд.4 стл.41 стр.33</t>
  </si>
  <si>
    <t>Ф.F6r разд.4 стл.42 стр.34&lt;=Ф.F6r разд.4 стл.41 стр.34</t>
  </si>
  <si>
    <t>Ф.F6r разд.4 стл.42 стр.35&lt;=Ф.F6r разд.4 стл.41 стр.35</t>
  </si>
  <si>
    <t>Ф.F6r разд.4 стл.42 стр.36&lt;=Ф.F6r разд.4 стл.41 стр.36</t>
  </si>
  <si>
    <t>Ф.F6r разд.4 стл.42 стр.37&lt;=Ф.F6r разд.4 стл.41 стр.37</t>
  </si>
  <si>
    <t>Ф.F6r разд.4 стл.42 стр.38&lt;=Ф.F6r разд.4 стл.41 стр.38</t>
  </si>
  <si>
    <t>Ф.F6r разд.4 стл.42 стр.39&lt;=Ф.F6r разд.4 стл.41 стр.39</t>
  </si>
  <si>
    <t>Ф.F6r разд.4 стл.42 стр.4&lt;=Ф.F6r разд.4 стл.41 стр.4</t>
  </si>
  <si>
    <t>Ф.F6r разд.4 стл.42 стр.40&lt;=Ф.F6r разд.4 стл.41 стр.40</t>
  </si>
  <si>
    <t>Ф.F6r разд.4 стл.42 стр.41&lt;=Ф.F6r разд.4 стл.41 стр.41</t>
  </si>
  <si>
    <t>Ф.F6r разд.4 стл.42 стр.42&lt;=Ф.F6r разд.4 стл.41 стр.42</t>
  </si>
  <si>
    <t>Ф.F6r разд.4 стл.42 стр.43&lt;=Ф.F6r разд.4 стл.41 стр.43</t>
  </si>
  <si>
    <t>Ф.F6r разд.4 стл.42 стр.44&lt;=Ф.F6r разд.4 стл.41 стр.44</t>
  </si>
  <si>
    <t>Ф.F6r разд.4 стл.42 стр.45&lt;=Ф.F6r разд.4 стл.41 стр.45</t>
  </si>
  <si>
    <t>Ф.F6r разд.4 стл.42 стр.46&lt;=Ф.F6r разд.4 стл.41 стр.46</t>
  </si>
  <si>
    <t>Ф.F6r разд.4 стл.42 стр.47&lt;=Ф.F6r разд.4 стл.41 стр.47</t>
  </si>
  <si>
    <t>Ф.F6r разд.4 стл.42 стр.48&lt;=Ф.F6r разд.4 стл.41 стр.48</t>
  </si>
  <si>
    <t>Ф.F6r разд.4 стл.42 стр.49&lt;=Ф.F6r разд.4 стл.41 стр.49</t>
  </si>
  <si>
    <t>Ф.F6r разд.4 стл.42 стр.5&lt;=Ф.F6r разд.4 стл.41 стр.5</t>
  </si>
  <si>
    <t>Ф.F6r разд.4 стл.42 стр.50&lt;=Ф.F6r разд.4 стл.41 стр.50</t>
  </si>
  <si>
    <t>Ф.F6r разд.4 стл.42 стр.51&lt;=Ф.F6r разд.4 стл.41 стр.51</t>
  </si>
  <si>
    <t>Ф.F6r разд.4 стл.42 стр.52&lt;=Ф.F6r разд.4 стл.41 стр.52</t>
  </si>
  <si>
    <t>Ф.F6r разд.4 стл.42 стр.53&lt;=Ф.F6r разд.4 стл.41 стр.53</t>
  </si>
  <si>
    <t>Ф.F6r разд.4 стл.42 стр.54&lt;=Ф.F6r разд.4 стл.41 стр.54</t>
  </si>
  <si>
    <t>Ф.F6r разд.4 стл.42 стр.55&lt;=Ф.F6r разд.4 стл.41 стр.55</t>
  </si>
  <si>
    <t>Ф.F6r разд.4 стл.42 стр.56&lt;=Ф.F6r разд.4 стл.41 стр.56</t>
  </si>
  <si>
    <t>Ф.F6r разд.4 стл.42 стр.57&lt;=Ф.F6r разд.4 стл.41 стр.57</t>
  </si>
  <si>
    <t>Ф.F6r разд.4 стл.42 стр.6&lt;=Ф.F6r разд.4 стл.41 стр.6</t>
  </si>
  <si>
    <t>Ф.F6r разд.4 стл.42 стр.7&lt;=Ф.F6r разд.4 стл.41 стр.7</t>
  </si>
  <si>
    <t>Ф.F6r разд.4 стл.42 стр.8&lt;=Ф.F6r разд.4 стл.41 стр.8</t>
  </si>
  <si>
    <t>Ф.F6r разд.4 стл.42 стр.9&lt;=Ф.F6r разд.4 стл.41 стр.9</t>
  </si>
  <si>
    <t>Ф.F6r разд.5 стл.1 сумма стр.33-34&lt;=Ф.F6r разд.4 стл.9 стр.1</t>
  </si>
  <si>
    <t>(r,w,s,g,v) раздел 5  сумма строк 33-34 меньше или равна разд. 4 гр.9 стр1 "вСЕГО"</t>
  </si>
  <si>
    <t>Ф.F6r разд.5 стл.1 сумма стр.35-36&lt;=Ф.F6r разд.4 стл.16 стр.1</t>
  </si>
  <si>
    <t>(r,w,s,g,v) раздел 5  сумма строк 35-36 меньше или равна разд. 4 гр.16 стр1 "вСЕГО"</t>
  </si>
  <si>
    <t>Форма №6</t>
  </si>
  <si>
    <t>Всего (сумма строк 2-5)</t>
  </si>
  <si>
    <t xml:space="preserve">Руководитель </t>
  </si>
  <si>
    <t>Ф.F6r разд.4 сумма стл.33-35 стр.1&gt;=Ф.F6r разд.4 сумма стл.33-35 сумма стр.46-49</t>
  </si>
  <si>
    <t>(r,w,s,g,v) разд. 4 сумма гр. 33-35 стр. 1 больше или равна сумме гр. 34-35 суммы строк 46-49, т.к. могут быть материалы судебного контроля без статьи УК РФ</t>
  </si>
  <si>
    <t>(r,w,s,g,v) раздел 4 стр. 1 равна сумме стр. 46-49 для граф 1-29</t>
  </si>
  <si>
    <t>Ф.F6r разд.3 стл.1 стр.1=Ф.F6r разд.3 стл.1 сумма стр.2-6</t>
  </si>
  <si>
    <t>Ф.F6r разд.3 стл.2 стр.1=Ф.F6r разд.3 стл.2 сумма стр.2-6</t>
  </si>
  <si>
    <t>Ф.F6r разд.3 стл.3 стр.1=Ф.F6r разд.3 стл.3 сумма стр.2-6</t>
  </si>
  <si>
    <t>Ф.F6r разд.3 стл.4 стр.1=Ф.F6r разд.3 стл.4 сумма стр.2-6</t>
  </si>
  <si>
    <t>Ф.F6r разд.3 стл.5 стр.1=Ф.F6r разд.3 стл.5 сумма стр.2-6</t>
  </si>
  <si>
    <t>Ф.F6r разд.3 стл.6 стр.1=Ф.F6r разд.3 стл.6 сумма стр.2-6</t>
  </si>
  <si>
    <t>(r,w,s,g,v) раздел 4 стр. 1 равна сумме стр. 46-49 для графы 32</t>
  </si>
  <si>
    <t>Ф.F6r разд.4 стл.43 стр.1&gt;=Ф.F6r разд.4 стл.43 сумма стр.46-49</t>
  </si>
  <si>
    <t>(r,w,s,g,v) раздел 4 стр. 1 больше или равна сумме стр. 46-49 для графы 43</t>
  </si>
  <si>
    <t>из графы 30 раздела 4</t>
  </si>
  <si>
    <t xml:space="preserve">отменено промежуточных постановлений с направлением на новое судебное разбирательство в нижестоящей суд (судебный участок)  </t>
  </si>
  <si>
    <t>Апелляционный военный суд</t>
  </si>
  <si>
    <t>Раздел 9.  Результаты рассмотрения дел апелляционными судами общей юрисдикции, апелляционным военным судом по делам, рассмотренным по 1 инстанции областными и равными им судами, окружными флотскими военными судами (по числу лиц)</t>
  </si>
  <si>
    <t>Обжаловано приговоров и других судебных постановлений по существу дела
(по стр. 1 равно сумме гр.  2-7 стр. 1 разд.  2)</t>
  </si>
  <si>
    <r>
      <t>из гр.  16 («без изменения квалификации со смягчением наказания»</t>
    </r>
    <r>
      <rPr>
        <b/>
        <sz val="14"/>
        <rFont val="Times New Roman"/>
        <family val="1"/>
      </rPr>
      <t>)</t>
    </r>
    <r>
      <rPr>
        <b/>
        <sz val="18"/>
        <rFont val="Times New Roman"/>
        <family val="1"/>
      </rPr>
      <t xml:space="preserve"> Применено условное осуждение</t>
    </r>
  </si>
  <si>
    <t xml:space="preserve">Апелляционные постановления  (определения) по итоговым решениям без удовлетворения жалоб и представлений </t>
  </si>
  <si>
    <t>по промежуточным решениям (вкл. по материалам в порядке судебного контроля и исполнения судебного акта)</t>
  </si>
  <si>
    <t>в суд первой инстанции</t>
  </si>
  <si>
    <t>A</t>
  </si>
  <si>
    <t>1</t>
  </si>
  <si>
    <t>Первый АС</t>
  </si>
  <si>
    <t>Белгородский областной суд</t>
  </si>
  <si>
    <t>Воронежский областной суд</t>
  </si>
  <si>
    <t>Калининградский  областной суд</t>
  </si>
  <si>
    <t>Калужский областной суд</t>
  </si>
  <si>
    <t>Костромский областной суд</t>
  </si>
  <si>
    <t>Курский областной суд</t>
  </si>
  <si>
    <t>Новгородский областной суд</t>
  </si>
  <si>
    <t>Псковский областной суд</t>
  </si>
  <si>
    <t>Рязанский областной суд</t>
  </si>
  <si>
    <t>Смоленский областной суд</t>
  </si>
  <si>
    <t>Тамбовский областной суд</t>
  </si>
  <si>
    <t>Тверский областной суд</t>
  </si>
  <si>
    <t>Ярославский областной суд</t>
  </si>
  <si>
    <t>Первый апелляционный суд - всего</t>
  </si>
  <si>
    <t>Второй АС</t>
  </si>
  <si>
    <t>Архангельский областной суд</t>
  </si>
  <si>
    <t>Вологодский областной суд</t>
  </si>
  <si>
    <t>Курганский областной суд</t>
  </si>
  <si>
    <t>Ленинградский областной суд</t>
  </si>
  <si>
    <t>Мурманский областной суд</t>
  </si>
  <si>
    <t>Свердловский областной суд</t>
  </si>
  <si>
    <t>Тюменский областной суд</t>
  </si>
  <si>
    <t>Челябинский областной суд</t>
  </si>
  <si>
    <t>Второй апелляционный суд - всего</t>
  </si>
  <si>
    <t>Третий АС</t>
  </si>
  <si>
    <t xml:space="preserve">Верховный суд Республики Дагестан </t>
  </si>
  <si>
    <t>Верховный суд Республики  Ингушетии</t>
  </si>
  <si>
    <t>Верховный суд Республики Кабордино-Балкарской республики</t>
  </si>
  <si>
    <t>Верховный суд Карачаево-Черкесской республики</t>
  </si>
  <si>
    <t>Верховный суд Республики Северная Осетия-Алания</t>
  </si>
  <si>
    <t>Верховный суд Чеченской Республики</t>
  </si>
  <si>
    <t>Ростовский областной суд</t>
  </si>
  <si>
    <t>Третий апелляционный суд - всего</t>
  </si>
  <si>
    <t>Четвертый АС</t>
  </si>
  <si>
    <t>Верховный суд Республики Марий Эл</t>
  </si>
  <si>
    <t>Верховный суд Республики Мардовии</t>
  </si>
  <si>
    <t>Кировский областной суд</t>
  </si>
  <si>
    <t>Нижегородский областной суд</t>
  </si>
  <si>
    <t>Пензенский областной суд</t>
  </si>
  <si>
    <t>Самарский областной суд</t>
  </si>
  <si>
    <t>Саратовский областной суд</t>
  </si>
  <si>
    <t>Ульяновский областной суд</t>
  </si>
  <si>
    <t>Четвертый апелляционный суд - всего</t>
  </si>
  <si>
    <t>Пятый АС</t>
  </si>
  <si>
    <t>Забайкальйский краевой суд</t>
  </si>
  <si>
    <t>Амурский областной суд</t>
  </si>
  <si>
    <t>Кемеровский областной суд</t>
  </si>
  <si>
    <t>Магаданский областной суд</t>
  </si>
  <si>
    <t>Омский областной суд</t>
  </si>
  <si>
    <t>Сахалинский областной суд</t>
  </si>
  <si>
    <t>Томской областной суд</t>
  </si>
  <si>
    <t>Пятый апелляционный суд - всего</t>
  </si>
  <si>
    <t>Балтийский флотский военный суд</t>
  </si>
  <si>
    <t>Тихоокеанский флотский военный суд</t>
  </si>
  <si>
    <t>Северный флотский военный суд</t>
  </si>
  <si>
    <t>Апелляционные суды общей юрисдикции</t>
  </si>
  <si>
    <t>ОТЧЕТ О  РАБОТЕ СУДОВ ОБЩЕЙ ЮРИСДИКЦИИ 
ПО РАССМОТРЕНИЮ УГОЛОВНЫХ ДЕЛ  В АПЕЛЛЯЦИОННОМ ПОРЯДКЕ</t>
  </si>
  <si>
    <t>Суд Ненецкого автономного округа</t>
  </si>
  <si>
    <t>Суд Ханты-Мансийского автономного округа-Югры</t>
  </si>
  <si>
    <t>Суд Ямало-Ненецкого автономного округа</t>
  </si>
  <si>
    <t>Суд Еврейской автономной области</t>
  </si>
  <si>
    <t>Суд Чукотского автономного округа</t>
  </si>
  <si>
    <t xml:space="preserve">Отменено постанов-лений о прекраще-нии дел </t>
  </si>
  <si>
    <t>Несоответствие выводов суда, изложенных в приговоре, фактическим обстоятельствам уголовного дела (ст.  389. 16 УПК РФ)</t>
  </si>
  <si>
    <t>Существенные нарушения уголовно-процессуального закона 
(ст.  389.  17 УПК РФ; п.  5 ст.  389.15 УПК РФ)</t>
  </si>
  <si>
    <t>Несправедливость приговора 
(ч.  2 ст.  389.  18 УПК РФ)</t>
  </si>
  <si>
    <t>Неправильное применение уголовного закона  
(ч. 1 ст.  389.  18 УПК РФ)</t>
  </si>
  <si>
    <t>Несоблюдение лицом условий и невыполнения им обязательств предусмотренных досудебным  соглашением о сотрудничестве (п.6 ст.380.15 УПК РФ)</t>
  </si>
  <si>
    <t>Несколько оснований к отмене или изменению решения суда</t>
  </si>
  <si>
    <t>из графы 41 Нарушение или неправильное применение норм материального и процессуального права</t>
  </si>
  <si>
    <t xml:space="preserve"> Из графы 35 «Итого результатов»   
Всего с удовлетворением жалоб и представлений</t>
  </si>
  <si>
    <t>Апелляционный суд общей юрисдикции / 
Апелляционный военный суд</t>
  </si>
  <si>
    <t>раздел 9 в отчете не распечатывать на бумеге!</t>
  </si>
  <si>
    <t>Областной и равный ему суд</t>
  </si>
  <si>
    <t>Районный суд  (по 1 инстанции)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</si>
  <si>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</si>
  <si>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</si>
  <si>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</si>
  <si>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Карачаево-Черкесской Республики</t>
  </si>
  <si>
    <t xml:space="preserve">Верховный суд Республики Марий-Эл </t>
  </si>
  <si>
    <t>Верховный суд Республики Мордовия</t>
  </si>
  <si>
    <t>Верховный суд Республики Северная Осетия (Алания)</t>
  </si>
  <si>
    <t xml:space="preserve">Верховный суд Чеченской Республики </t>
  </si>
  <si>
    <t>Забайкальский краевой суд</t>
  </si>
  <si>
    <t xml:space="preserve">Амурский областной суд </t>
  </si>
  <si>
    <t xml:space="preserve">Архангельский областной суд </t>
  </si>
  <si>
    <t xml:space="preserve">Белгородский областной суд </t>
  </si>
  <si>
    <t xml:space="preserve">Вологодский областной суд </t>
  </si>
  <si>
    <t xml:space="preserve">Воронежский областной суд 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</si>
  <si>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</si>
  <si>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</si>
  <si>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</si>
  <si>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</si>
  <si>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</si>
  <si>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</si>
  <si>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</si>
  <si>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</si>
  <si>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 xml:space="preserve">Магаданский областной суд 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</si>
  <si>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</si>
  <si>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</si>
  <si>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</si>
  <si>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 xml:space="preserve">Омский областной суд 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</si>
  <si>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</si>
  <si>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</si>
  <si>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</si>
  <si>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</si>
  <si>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</si>
  <si>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</si>
  <si>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</si>
  <si>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</si>
  <si>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</si>
  <si>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</si>
  <si>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</si>
  <si>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</si>
  <si>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</si>
  <si>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</si>
  <si>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</si>
  <si>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</si>
  <si>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</si>
  <si>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</si>
  <si>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</si>
  <si>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</si>
  <si>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</si>
  <si>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Обжаловано приговоров и других судебных постановлений по существу дела 
(по стр.  1 равно сумме гр.  2-7 стр.1 разд.  2)</t>
  </si>
  <si>
    <t>несоответствие выводов суда, изложенных в приговоре, фактическим обстоятельствам уголовного дела (ст.  389. 16 УПК РФ)</t>
  </si>
  <si>
    <t xml:space="preserve">Апелляционные постановления   (определения)   по промежуточным решениям   ( включая по материалам в порядке судебного контроля и исполнения судебного акта)  без удовлетворения жалоб и представлений </t>
  </si>
  <si>
    <r>
      <t>из гр.  16 («без изменения квалификации со смягчением наказания»</t>
    </r>
    <r>
      <rPr>
        <b/>
        <sz val="14"/>
        <rFont val="Times New Roman"/>
        <family val="1"/>
      </rPr>
      <t>)</t>
    </r>
    <r>
      <rPr>
        <b/>
        <sz val="18"/>
        <rFont val="Times New Roman"/>
        <family val="1"/>
      </rPr>
      <t xml:space="preserve"> Применено условное осуждение </t>
    </r>
  </si>
  <si>
    <t xml:space="preserve">по промежуточным решениям (вкл. по материалам в порядке судебного контроля и исполнения судебного акта) </t>
  </si>
  <si>
    <t>из  стр. 50 раздел 4  повторно рассмотренные в I инстанции по делам частного обвинения</t>
  </si>
  <si>
    <r>
      <t>Раздел 6</t>
    </r>
    <r>
      <rPr>
        <b/>
        <sz val="18"/>
        <color indexed="20"/>
        <rFont val="Times New Roman"/>
        <family val="1"/>
      </rPr>
      <t>.</t>
    </r>
    <r>
      <rPr>
        <b/>
        <sz val="18"/>
        <rFont val="Times New Roman"/>
        <family val="1"/>
      </rPr>
      <t xml:space="preserve"> Справка  о количестве судов и судей</t>
    </r>
  </si>
  <si>
    <t>(r,w,s,g,v) раздел 5 стр.7 д.б. меньше или равна разд.5 стр.6</t>
  </si>
  <si>
    <t>Ф.F6r разд.9 сумма стл.1-43 сумма стр.1-104=0</t>
  </si>
  <si>
    <t>2019 разд.9 не заполняется.</t>
  </si>
  <si>
    <t>Ф.F6r разд.4 стл.27 стр.53=0</t>
  </si>
  <si>
    <r>
      <t xml:space="preserve">ВСЕГО по апелляционным судам общей юрисдикции
 и Апелляционному военному суду  на: 
</t>
    </r>
    <r>
      <rPr>
        <b/>
        <sz val="14"/>
        <color indexed="8"/>
        <rFont val="Times New Roman"/>
        <family val="1"/>
      </rPr>
      <t xml:space="preserve">(равно стр.1 разд 4)
</t>
    </r>
    <r>
      <rPr>
        <b/>
        <sz val="12"/>
        <color indexed="8"/>
        <rFont val="Times New Roman"/>
        <family val="1"/>
      </rPr>
      <t>(строка 1 равна сумме стр.23,38,54,69,91,92)</t>
    </r>
  </si>
  <si>
    <t xml:space="preserve"> в том числе по делам окружных военных судов </t>
  </si>
  <si>
    <t>Восточно-Сибирский окружной военный суд (2-й Восточный ОВС, без СП 2-го Восточного ОВС*)</t>
  </si>
  <si>
    <t>Дальневосточный окружной военный суд (1-й Восточный ОВС*)</t>
  </si>
  <si>
    <r>
      <t xml:space="preserve">3 окружной военный суд </t>
    </r>
    <r>
      <rPr>
        <b/>
        <vertAlign val="superscript"/>
        <sz val="24"/>
        <rFont val="Times New Roman"/>
        <family val="1"/>
      </rPr>
      <t>**</t>
    </r>
  </si>
  <si>
    <t>Примечания к разделу 9:</t>
  </si>
  <si>
    <t xml:space="preserve"> * ФЗ "О создании, упразднении некоторых военных судов и образовании постоянных судебных присутствий в составе некоторых военных судов" № 403-ФЗ от 12.11.2018  с 1 октября 2019 года</t>
  </si>
  <si>
    <t xml:space="preserve"> ** Упраздняется с передачей  в юрисдикцию 2-го Западного, Южного, Центрального, 2-го Восточного окружных военных судов и Северного флотского военного суда
</t>
  </si>
  <si>
    <t>Контрольные соотношения: 1) строка 1 равна сумме стр. 23,38,54,69,91,92 по всем графам;    2) строка 1 равна строке 1 раздела 4 по всем графам;    3) графа 35 равна сумме граф 12,18,24-31; 33,34;    4) графа 42 меньше или равна сумме граф 37, 39;   5) графа 42 меньше или равна графе 41;   6) строка 23 равна сумме строк 2-22 по всем графам;   7) строка 38 равна сумме строк 24-37 по всем графам;  8) строка 54 равна сумме строк 39-53 по всем графам;   9) строка 69 равна сумме строк 55-68 по всем графам;    10) строка 91 равна сумме строк 79-90 по всем графам;    11) строка 92 равна сумме строк 93-103 по всем графам.</t>
  </si>
  <si>
    <t xml:space="preserve">(из гр.7)
с нарушением сроков, установленных 
ст.389.10 (374) ч.1.1 ст.108 УПК РФ </t>
  </si>
  <si>
    <t>уменьшение или увеличение  размера  возмещения материального ущерба и компенсации морального вреда</t>
  </si>
  <si>
    <t>(r,w,s,g,v) раздел 7 гр.1 стр.1-9 д.б. больше или равна сумме гр.2 и 3 по стр.1-9</t>
  </si>
  <si>
    <t>Ф.F6r разд.4 стл.43 стр.1=Ф.F6r разд.4 стл.35 стр.1-Ф.F6r разд.4 стл.31 стр.1-Ф.F6r разд.4 стл.33 стр.1-Ф.F6r разд.4 стл.34 стр.1</t>
  </si>
  <si>
    <t>(r,w,s,g,v,q) раздел 4 Строка 43 равна разнице стр.35-31-33-34</t>
  </si>
  <si>
    <t>Ф.F6r разд.4 стл.43 стр.10=Ф.F6r разд.4 стл.35 стр.10-Ф.F6r разд.4 стл.31 стр.10-Ф.F6r разд.4 стл.33 стр.10-Ф.F6r разд.4 стл.34 стр.10</t>
  </si>
  <si>
    <t>Ф.F6r разд.4 стл.43 стр.11=Ф.F6r разд.4 стл.35 стр.11-Ф.F6r разд.4 стл.31 стр.11-Ф.F6r разд.4 стл.33 стр.11-Ф.F6r разд.4 стл.34 стр.11</t>
  </si>
  <si>
    <t>Ф.F6r разд.4 стл.43 стр.12=Ф.F6r разд.4 стл.35 стр.12-Ф.F6r разд.4 стл.31 стр.12-Ф.F6r разд.4 стл.33 стр.12-Ф.F6r разд.4 стл.34 стр.12</t>
  </si>
  <si>
    <t>Ф.F6r разд.4 стл.43 стр.13=Ф.F6r разд.4 стл.35 стр.13-Ф.F6r разд.4 стл.31 стр.13-Ф.F6r разд.4 стл.33 стр.13-Ф.F6r разд.4 стл.34 стр.13</t>
  </si>
  <si>
    <t>Ф.F6r разд.4 стл.43 стр.14=Ф.F6r разд.4 стл.35 стр.14-Ф.F6r разд.4 стл.31 стр.14-Ф.F6r разд.4 стл.33 стр.14-Ф.F6r разд.4 стл.34 стр.14</t>
  </si>
  <si>
    <t>Ф.F6r разд.4 стл.43 стр.15=Ф.F6r разд.4 стл.35 стр.15-Ф.F6r разд.4 стл.31 стр.15-Ф.F6r разд.4 стл.33 стр.15-Ф.F6r разд.4 стл.34 стр.15</t>
  </si>
  <si>
    <t>Ф.F6r разд.4 стл.43 стр.16=Ф.F6r разд.4 стл.35 стр.16-Ф.F6r разд.4 стл.31 стр.16-Ф.F6r разд.4 стл.33 стр.16-Ф.F6r разд.4 стл.34 стр.16</t>
  </si>
  <si>
    <t>Ф.F6r разд.4 стл.43 стр.17=Ф.F6r разд.4 стл.35 стр.17-Ф.F6r разд.4 стл.31 стр.17-Ф.F6r разд.4 стл.33 стр.17-Ф.F6r разд.4 стл.34 стр.17</t>
  </si>
  <si>
    <t>Ф.F6r разд.4 стл.43 стр.18=Ф.F6r разд.4 стл.35 стр.18-Ф.F6r разд.4 стл.31 стр.18-Ф.F6r разд.4 стл.33 стр.18-Ф.F6r разд.4 стл.34 стр.18</t>
  </si>
  <si>
    <t>Ф.F6r разд.4 стл.43 стр.19=Ф.F6r разд.4 стл.35 стр.19-Ф.F6r разд.4 стл.31 стр.19-Ф.F6r разд.4 стл.33 стр.19-Ф.F6r разд.4 стл.34 стр.19</t>
  </si>
  <si>
    <t>Ф.F6r разд.4 стл.43 стр.2=Ф.F6r разд.4 стл.35 стр.2-Ф.F6r разд.4 стл.31 стр.2-Ф.F6r разд.4 стл.33 стр.2-Ф.F6r разд.4 стл.34 стр.2</t>
  </si>
  <si>
    <t>Ф.F6r разд.4 стл.43 стр.20=Ф.F6r разд.4 стл.35 стр.20-Ф.F6r разд.4 стл.31 стр.20-Ф.F6r разд.4 стл.33 стр.20-Ф.F6r разд.4 стл.34 стр.20</t>
  </si>
  <si>
    <t>Ф.F6r разд.4 стл.43 стр.21=Ф.F6r разд.4 стл.35 стр.21-Ф.F6r разд.4 стл.31 стр.21-Ф.F6r разд.4 стл.33 стр.21-Ф.F6r разд.4 стл.34 стр.21</t>
  </si>
  <si>
    <t>Ф.F6r разд.4 стл.43 стр.22=Ф.F6r разд.4 стл.35 стр.22-Ф.F6r разд.4 стл.31 стр.22-Ф.F6r разд.4 стл.33 стр.22-Ф.F6r разд.4 стл.34 стр.22</t>
  </si>
  <si>
    <t>Ф.F6r разд.4 стл.43 стр.23=Ф.F6r разд.4 стл.35 стр.23-Ф.F6r разд.4 стл.31 стр.23-Ф.F6r разд.4 стл.33 стр.23-Ф.F6r разд.4 стл.34 стр.23</t>
  </si>
  <si>
    <t>Ф.F6r разд.4 стл.43 стр.24=Ф.F6r разд.4 стл.35 стр.24-Ф.F6r разд.4 стл.31 стр.24-Ф.F6r разд.4 стл.33 стр.24-Ф.F6r разд.4 стл.34 стр.24</t>
  </si>
  <si>
    <t>Ф.F6r разд.4 стл.43 стр.25=Ф.F6r разд.4 стл.35 стр.25-Ф.F6r разд.4 стл.31 стр.25-Ф.F6r разд.4 стл.33 стр.25-Ф.F6r разд.4 стл.34 стр.25</t>
  </si>
  <si>
    <t>Ф.F6r разд.4 стл.43 стр.26=Ф.F6r разд.4 стл.35 стр.26-Ф.F6r разд.4 стл.31 стр.26-Ф.F6r разд.4 стл.33 стр.26-Ф.F6r разд.4 стл.34 стр.26</t>
  </si>
  <si>
    <t>Ф.F6r разд.4 стл.43 стр.27=Ф.F6r разд.4 стл.35 стр.27-Ф.F6r разд.4 стл.31 стр.27-Ф.F6r разд.4 стл.33 стр.27-Ф.F6r разд.4 стл.34 стр.27</t>
  </si>
  <si>
    <t>Ф.F6r разд.4 стл.43 стр.28=Ф.F6r разд.4 стл.35 стр.28-Ф.F6r разд.4 стл.31 стр.28-Ф.F6r разд.4 стл.33 стр.28-Ф.F6r разд.4 стл.34 стр.28</t>
  </si>
  <si>
    <t>Ф.F6r разд.4 стл.43 стр.29=Ф.F6r разд.4 стл.35 стр.29-Ф.F6r разд.4 стл.31 стр.29-Ф.F6r разд.4 стл.33 стр.29-Ф.F6r разд.4 стл.34 стр.29</t>
  </si>
  <si>
    <t>Ф.F6r разд.4 стл.43 стр.3=Ф.F6r разд.4 стл.35 стр.3-Ф.F6r разд.4 стл.31 стр.3-Ф.F6r разд.4 стл.33 стр.3-Ф.F6r разд.4 стл.34 стр.3</t>
  </si>
  <si>
    <t>Ф.F6r разд.4 стл.43 стр.30=Ф.F6r разд.4 стл.35 стр.30-Ф.F6r разд.4 стл.31 стр.30-Ф.F6r разд.4 стл.33 стр.30-Ф.F6r разд.4 стл.34 стр.30</t>
  </si>
  <si>
    <t>Ф.F6r разд.4 стл.43 стр.31=Ф.F6r разд.4 стл.35 стр.31-Ф.F6r разд.4 стл.31 стр.31-Ф.F6r разд.4 стл.33 стр.31-Ф.F6r разд.4 стл.34 стр.31</t>
  </si>
  <si>
    <t>Ф.F6r разд.4 стл.43 стр.32=Ф.F6r разд.4 стл.35 стр.32-Ф.F6r разд.4 стл.31 стр.32-Ф.F6r разд.4 стл.33 стр.32-Ф.F6r разд.4 стл.34 стр.32</t>
  </si>
  <si>
    <t>Ф.F6r разд.4 стл.43 стр.33=Ф.F6r разд.4 стл.35 стр.33-Ф.F6r разд.4 стл.31 стр.33-Ф.F6r разд.4 стл.33 стр.33-Ф.F6r разд.4 стл.34 стр.33</t>
  </si>
  <si>
    <t>Ф.F6r разд.4 стл.43 стр.34=Ф.F6r разд.4 стл.35 стр.34-Ф.F6r разд.4 стл.31 стр.34-Ф.F6r разд.4 стл.33 стр.34-Ф.F6r разд.4 стл.34 стр.34</t>
  </si>
  <si>
    <t>Ф.F6r разд.4 стл.43 стр.35=Ф.F6r разд.4 стл.35 стр.35-Ф.F6r разд.4 стл.31 стр.35-Ф.F6r разд.4 стл.33 стр.35-Ф.F6r разд.4 стл.34 стр.35</t>
  </si>
  <si>
    <t>Ф.F6r разд.4 стл.43 стр.36=Ф.F6r разд.4 стл.35 стр.36-Ф.F6r разд.4 стл.31 стр.36-Ф.F6r разд.4 стл.33 стр.36-Ф.F6r разд.4 стл.34 стр.36</t>
  </si>
  <si>
    <t>Ф.F6r разд.4 стл.43 стр.37=Ф.F6r разд.4 стл.35 стр.37-Ф.F6r разд.4 стл.31 стр.37-Ф.F6r разд.4 стл.33 стр.37-Ф.F6r разд.4 стл.34 стр.37</t>
  </si>
  <si>
    <t>Ф.F6r разд.4 стл.43 стр.38=Ф.F6r разд.4 стл.35 стр.38-Ф.F6r разд.4 стл.31 стр.38-Ф.F6r разд.4 стл.33 стр.38-Ф.F6r разд.4 стл.34 стр.38</t>
  </si>
  <si>
    <t>Ф.F6r разд.4 стл.43 стр.39=Ф.F6r разд.4 стл.35 стр.39-Ф.F6r разд.4 стл.31 стр.39-Ф.F6r разд.4 стл.33 стр.39-Ф.F6r разд.4 стл.34 стр.39</t>
  </si>
  <si>
    <t>Ф.F6r разд.4 стл.43 стр.4=Ф.F6r разд.4 стл.35 стр.4-Ф.F6r разд.4 стл.31 стр.4-Ф.F6r разд.4 стл.33 стр.4-Ф.F6r разд.4 стл.34 стр.4</t>
  </si>
  <si>
    <t>Ф.F6r разд.4 стл.43 стр.40=Ф.F6r разд.4 стл.35 стр.40-Ф.F6r разд.4 стл.31 стр.40-Ф.F6r разд.4 стл.33 стр.40-Ф.F6r разд.4 стл.34 стр.40</t>
  </si>
  <si>
    <t>Ф.F6r разд.4 стл.43 стр.41=Ф.F6r разд.4 стл.35 стр.41-Ф.F6r разд.4 стл.31 стр.41-Ф.F6r разд.4 стл.33 стр.41-Ф.F6r разд.4 стл.34 стр.41</t>
  </si>
  <si>
    <t>Ф.F6r разд.4 стл.43 стр.42=Ф.F6r разд.4 стл.35 стр.42-Ф.F6r разд.4 стл.31 стр.42-Ф.F6r разд.4 стл.33 стр.42-Ф.F6r разд.4 стл.34 стр.42</t>
  </si>
  <si>
    <t>Ф.F6r разд.4 стл.43 стр.43=Ф.F6r разд.4 стл.35 стр.43-Ф.F6r разд.4 стл.31 стр.43-Ф.F6r разд.4 стл.33 стр.43-Ф.F6r разд.4 стл.34 стр.43</t>
  </si>
  <si>
    <t>Ф.F6r разд.4 стл.43 стр.44=Ф.F6r разд.4 стл.35 стр.44-Ф.F6r разд.4 стл.31 стр.44-Ф.F6r разд.4 стл.33 стр.44-Ф.F6r разд.4 стл.34 стр.44</t>
  </si>
  <si>
    <t>Ф.F6r разд.4 стл.43 стр.45=Ф.F6r разд.4 стл.35 стр.45-Ф.F6r разд.4 стл.31 стр.45-Ф.F6r разд.4 стл.33 стр.45-Ф.F6r разд.4 стл.34 стр.45</t>
  </si>
  <si>
    <t>Ф.F6r разд.4 стл.43 стр.46=Ф.F6r разд.4 стл.35 стр.46-Ф.F6r разд.4 стл.31 стр.46-Ф.F6r разд.4 стл.33 стр.46-Ф.F6r разд.4 стл.34 стр.46</t>
  </si>
  <si>
    <t>Ф.F6r разд.4 стл.43 стр.47=Ф.F6r разд.4 стл.35 стр.47-Ф.F6r разд.4 стл.31 стр.47-Ф.F6r разд.4 стл.33 стр.47-Ф.F6r разд.4 стл.34 стр.47</t>
  </si>
  <si>
    <t>Ф.F6r разд.4 стл.43 стр.48=Ф.F6r разд.4 стл.35 стр.48-Ф.F6r разд.4 стл.31 стр.48-Ф.F6r разд.4 стл.33 стр.48-Ф.F6r разд.4 стл.34 стр.48</t>
  </si>
  <si>
    <t>Ф.F6r разд.4 стл.43 стр.49=Ф.F6r разд.4 стл.35 стр.49-Ф.F6r разд.4 стл.31 стр.49-Ф.F6r разд.4 стл.33 стр.49-Ф.F6r разд.4 стл.34 стр.49</t>
  </si>
  <si>
    <t>Ф.F6r разд.4 стл.43 стр.5=Ф.F6r разд.4 стл.35 стр.5-Ф.F6r разд.4 стл.31 стр.5-Ф.F6r разд.4 стл.33 стр.5-Ф.F6r разд.4 стл.34 стр.5</t>
  </si>
  <si>
    <t>Ф.F6r разд.4 стл.43 стр.50=Ф.F6r разд.4 стл.35 стр.50-Ф.F6r разд.4 стл.31 стр.50-Ф.F6r разд.4 стл.33 стр.50-Ф.F6r разд.4 стл.34 стр.50</t>
  </si>
  <si>
    <t>Ф.F6r разд.4 стл.43 стр.51=Ф.F6r разд.4 стл.35 стр.51-Ф.F6r разд.4 стл.31 стр.51-Ф.F6r разд.4 стл.33 стр.51-Ф.F6r разд.4 стл.34 стр.51</t>
  </si>
  <si>
    <t>Ф.F6r разд.4 стл.43 стр.52=Ф.F6r разд.4 стл.35 стр.52-Ф.F6r разд.4 стл.31 стр.52-Ф.F6r разд.4 стл.33 стр.52-Ф.F6r разд.4 стл.34 стр.52</t>
  </si>
  <si>
    <t>Ф.F6r разд.4 стл.43 стр.53=Ф.F6r разд.4 стл.35 стр.53-Ф.F6r разд.4 стл.31 стр.53-Ф.F6r разд.4 стл.33 стр.53-Ф.F6r разд.4 стл.34 стр.53</t>
  </si>
  <si>
    <t>Ф.F6r разд.4 стл.43 стр.54=Ф.F6r разд.4 стл.35 стр.54-Ф.F6r разд.4 стл.31 стр.54-Ф.F6r разд.4 стл.33 стр.54-Ф.F6r разд.4 стл.34 стр.54</t>
  </si>
  <si>
    <t>Ф.F6r разд.4 стл.43 стр.55=Ф.F6r разд.4 стл.35 стр.55-Ф.F6r разд.4 стл.31 стр.55-Ф.F6r разд.4 стл.33 стр.55-Ф.F6r разд.4 стл.34 стр.55</t>
  </si>
  <si>
    <t>Ф.F6r разд.4 стл.43 стр.6=Ф.F6r разд.4 стл.35 стр.6-Ф.F6r разд.4 стл.31 стр.6-Ф.F6r разд.4 стл.33 стр.6-Ф.F6r разд.4 стл.34 стр.6</t>
  </si>
  <si>
    <t>Ф.F6r разд.4 стл.43 стр.7=Ф.F6r разд.4 стл.35 стр.7-Ф.F6r разд.4 стл.31 стр.7-Ф.F6r разд.4 стл.33 стр.7-Ф.F6r разд.4 стл.34 стр.7</t>
  </si>
  <si>
    <t>Ф.F6r разд.4 стл.43 стр.8=Ф.F6r разд.4 стл.35 стр.8-Ф.F6r разд.4 стл.31 стр.8-Ф.F6r разд.4 стл.33 стр.8-Ф.F6r разд.4 стл.34 стр.8</t>
  </si>
  <si>
    <t>Ф.F6r разд.4 стл.43 стр.9=Ф.F6r разд.4 стл.35 стр.9-Ф.F6r разд.4 стл.31 стр.9-Ф.F6r разд.4 стл.33 стр.9-Ф.F6r разд.4 стл.34 стр.9</t>
  </si>
  <si>
    <t>159, 159.1 - 159.6</t>
  </si>
  <si>
    <t xml:space="preserve">169-200.6 </t>
  </si>
  <si>
    <t>222-226.1</t>
  </si>
  <si>
    <t xml:space="preserve"> 208-210.1</t>
  </si>
  <si>
    <t>263-271.1</t>
  </si>
  <si>
    <t>280, 280.1,
282-282.3</t>
  </si>
  <si>
    <t xml:space="preserve">ч. 1 ст. 115,
116.1,  ч. 1 
ст. 128.1
</t>
  </si>
  <si>
    <t>316, 317.7 
УПК РФ</t>
  </si>
  <si>
    <t>ст. 446.2 УПК РФ</t>
  </si>
  <si>
    <t>по делам повторно поступившим  из кассационной  инстанции</t>
  </si>
  <si>
    <r>
      <t>в соответствии с ч. 1.1 ст. 108 УПК РФ</t>
    </r>
    <r>
      <rPr>
        <vertAlign val="superscript"/>
        <sz val="14"/>
        <rFont val="Times New Roman"/>
        <family val="1"/>
      </rPr>
      <t>1</t>
    </r>
  </si>
  <si>
    <r>
      <t>1</t>
    </r>
    <r>
      <rPr>
        <sz val="12"/>
        <rFont val="Times New Roman"/>
        <family val="1"/>
      </rPr>
      <t xml:space="preserve"> Учитываются лица, обвиняемые в преступлениях, связанных с предпринимательской деятельностью по статьям, перечисленным в ч. 1.1 ст. 108 УПК РФ</t>
    </r>
  </si>
  <si>
    <t>Дата изменения</t>
  </si>
  <si>
    <t>Ф.F6r разд.5 стл.1 сумма стр.14-18&lt;=Ф.F6r разд.4 стл.29 стр.1</t>
  </si>
  <si>
    <t>(r,w,s,g,v) раздел 5 гр.1 стр.14-18 д.б. меньше или равна разд.4 гр. 29 стр.1</t>
  </si>
  <si>
    <t>Ф.F6r разд.5 стл.1 стр.19&lt;=Ф.F6r разд.4 стл.30 стр.1</t>
  </si>
  <si>
    <t xml:space="preserve">(r,w,s,g,v) раздел 5 стл.1 стр. 19 должна быть меньше или равна разд.4 стл.30 стр. 1 </t>
  </si>
  <si>
    <t>01OS0000</t>
  </si>
  <si>
    <t>02OS0000</t>
  </si>
  <si>
    <t>03OS0000</t>
  </si>
  <si>
    <t>04OS0000</t>
  </si>
  <si>
    <t>05OS0000</t>
  </si>
  <si>
    <t>06OS0000</t>
  </si>
  <si>
    <t>07OS0000</t>
  </si>
  <si>
    <t>08OS0000</t>
  </si>
  <si>
    <t>09OS0000</t>
  </si>
  <si>
    <t>10OS0000</t>
  </si>
  <si>
    <t>11OS0000</t>
  </si>
  <si>
    <t>91OS0000</t>
  </si>
  <si>
    <t>12OS0000</t>
  </si>
  <si>
    <t>13OS0000</t>
  </si>
  <si>
    <t>16OS0000</t>
  </si>
  <si>
    <t>17OS0000</t>
  </si>
  <si>
    <t>14OS0000</t>
  </si>
  <si>
    <t>15OS0000</t>
  </si>
  <si>
    <t>18OS0000</t>
  </si>
  <si>
    <t>19OS0000</t>
  </si>
  <si>
    <t>21OS0000</t>
  </si>
  <si>
    <t>20OS0000</t>
  </si>
  <si>
    <t>22OS0000</t>
  </si>
  <si>
    <t>75OS0000</t>
  </si>
  <si>
    <t>41OS0000</t>
  </si>
  <si>
    <t>23OS0000</t>
  </si>
  <si>
    <t>24OS0000</t>
  </si>
  <si>
    <t>59OS0000</t>
  </si>
  <si>
    <t>25OS0000</t>
  </si>
  <si>
    <t>26OS0000</t>
  </si>
  <si>
    <t>27OS0000</t>
  </si>
  <si>
    <t>28OS0000</t>
  </si>
  <si>
    <t>29OS0000</t>
  </si>
  <si>
    <t>30OS0000</t>
  </si>
  <si>
    <t>31OS0000</t>
  </si>
  <si>
    <t>32OS0000</t>
  </si>
  <si>
    <t>33OS0000</t>
  </si>
  <si>
    <t>35OS0000</t>
  </si>
  <si>
    <t>34OS0000</t>
  </si>
  <si>
    <t>36OS0000</t>
  </si>
  <si>
    <t>37OS0000</t>
  </si>
  <si>
    <t>38OS0000</t>
  </si>
  <si>
    <t>40OS0000</t>
  </si>
  <si>
    <t>39OS0000</t>
  </si>
  <si>
    <t>42OS0000</t>
  </si>
  <si>
    <t>43OS0000</t>
  </si>
  <si>
    <t>44OS0000</t>
  </si>
  <si>
    <t>45OS0000</t>
  </si>
  <si>
    <t>46OS0000</t>
  </si>
  <si>
    <t>47OS0000</t>
  </si>
  <si>
    <t>48OS0000</t>
  </si>
  <si>
    <t>49OS0000</t>
  </si>
  <si>
    <t>77OS0000</t>
  </si>
  <si>
    <t>50OS0000</t>
  </si>
  <si>
    <t>51OS0000</t>
  </si>
  <si>
    <t>52OS0000</t>
  </si>
  <si>
    <t>53OS0000</t>
  </si>
  <si>
    <t>54OS0000</t>
  </si>
  <si>
    <t>55OS0000</t>
  </si>
  <si>
    <t>56OS0000</t>
  </si>
  <si>
    <t>57OS0000</t>
  </si>
  <si>
    <t>58OS0000</t>
  </si>
  <si>
    <t>60OS0000</t>
  </si>
  <si>
    <t>61OS0000</t>
  </si>
  <si>
    <t>62OS0000</t>
  </si>
  <si>
    <t>63OS0000</t>
  </si>
  <si>
    <t>78OS0000</t>
  </si>
  <si>
    <t>64OS0000</t>
  </si>
  <si>
    <t>65OS0000</t>
  </si>
  <si>
    <t>66OS0000</t>
  </si>
  <si>
    <t xml:space="preserve">Севастопольский городской суд </t>
  </si>
  <si>
    <t>92OS0000</t>
  </si>
  <si>
    <t>67OS0000</t>
  </si>
  <si>
    <t>68OS0000</t>
  </si>
  <si>
    <t>69OS0000</t>
  </si>
  <si>
    <t>70OS0000</t>
  </si>
  <si>
    <t>71OS0000</t>
  </si>
  <si>
    <t>72OS0000</t>
  </si>
  <si>
    <t>73OS0000</t>
  </si>
  <si>
    <t>74OS0000</t>
  </si>
  <si>
    <t>76OS0000</t>
  </si>
  <si>
    <t>79OS0000</t>
  </si>
  <si>
    <t>83OS0000</t>
  </si>
  <si>
    <t>86OS0000</t>
  </si>
  <si>
    <t>87OS0000</t>
  </si>
  <si>
    <t>89OS0000</t>
  </si>
  <si>
    <t>00UD0000</t>
  </si>
  <si>
    <t xml:space="preserve">В т.ч. из графы 7 рассмотрены   жалобы и представления на определения, вынесенные в ходе судебного производства, вместе с апелляционными жалобами и представлениями по существу обвинения </t>
  </si>
  <si>
    <t>о возвращении дела прокурору, органам следствия</t>
  </si>
  <si>
    <t xml:space="preserve">об отказе в удовлетворении ходатайства о прекращении уголовного дела и назначения судебного штрафа (ст.446.2 УПК РФ) </t>
  </si>
  <si>
    <t>Контрольное равенство: строка 1 равна сумме строк с 2-37, 54,55, по всем графам кроме 30,31,34, по  которым больше на разность  54,55  и 2-37;  2) графа 35 равна сумме граф 12,18,24-31; 33,34  3) графа 42 меньше или равна сумме граф 37, 39; 4) графа 42 меньше или равна графе 41</t>
  </si>
  <si>
    <t xml:space="preserve">ВСЕГО (сумма стр. 2-37,  по стр.54,55 не включенные в 2-37) </t>
  </si>
  <si>
    <t>резерв</t>
  </si>
  <si>
    <t>С прекращением апелляционного производства по делу, 
в т.ч.  в связи с отзывом  жалобы, представления</t>
  </si>
  <si>
    <t xml:space="preserve"> по материалам судебного контроля  ( в том числе по ст. 125 УПК РФ и другие ст. УПК РФ)</t>
  </si>
  <si>
    <t>Из стр. 40 по делам с дознанием в сокращенной форме (поступившие с обв. постановлением)</t>
  </si>
  <si>
    <t xml:space="preserve">Из стр.1 повторно рассмотрено судом апелляционной инстанции </t>
  </si>
  <si>
    <t xml:space="preserve">Из стр. 1 повторно рассмотрено по новым и вновь открывшимся обстоятельствам </t>
  </si>
  <si>
    <t>ст. 389.36 УПК РФ</t>
  </si>
  <si>
    <t>ст. 413 УПК РФ</t>
  </si>
  <si>
    <t>Контрольное соотношение: Сумма строк 1, 2 меньше или равна графе 43 раздела 4</t>
  </si>
  <si>
    <t xml:space="preserve">из графы 2  «Отменены обвинительные приговоры с оправданием осужденного» и  графы 7  «Прекращено по реабилитирующим основанием» </t>
  </si>
  <si>
    <t xml:space="preserve"> из гр. 43  "Из графы 35 «Итого» всего с удовлетворением жалоб и представлений " (за искл.  гр. 2,7)</t>
  </si>
  <si>
    <t>Освобождено лиц
из-под стражи (из стр.1 раздела 4):</t>
  </si>
  <si>
    <t>С удовлетворением требований по делам, по которым имелись представления прокурора 
(из  графы 43 строки 1 раздела 4)</t>
  </si>
  <si>
    <t>Отменено постановление о применении принудительных мер медицинского характера 
(из графы 27 строка 1 раздела 4 )</t>
  </si>
  <si>
    <t>с направлением на новое судебное рассмотрение</t>
  </si>
  <si>
    <t xml:space="preserve">Из гр. 30 стр. 53 раздела 4 </t>
  </si>
  <si>
    <t>Из гр. 30 стр. 53 раздела 4</t>
  </si>
  <si>
    <t xml:space="preserve">Из гр. 9 "отменены обвинительные приговоры с прекращением дела по другим основаниям" 
стр. 1 раздела 4 </t>
  </si>
  <si>
    <t>Из гр.16 "без изменения квалификации со смягчением наказания"  стр. 1 раздела 4</t>
  </si>
  <si>
    <t>Апелляционный военный суд - всего, в т.ч.:</t>
  </si>
  <si>
    <t>отменено</t>
  </si>
  <si>
    <t>изменено</t>
  </si>
  <si>
    <t>из графы 1: применены судом</t>
  </si>
  <si>
    <t>из графы 7: применены судом</t>
  </si>
  <si>
    <t>домашний
арест</t>
  </si>
  <si>
    <t>запрет определенных действий</t>
  </si>
  <si>
    <t>416223</t>
  </si>
  <si>
    <t>Ф.F6r разд.4 стл.1 стр.58&lt;=Ф.F6r разд.4 стл.1 стр.1</t>
  </si>
  <si>
    <t>(r,w,s,g,v,as,av) раздел 4 стр. 58 меньше или равна стр.1 для всех граф</t>
  </si>
  <si>
    <t>Ф.F6r разд.4 стл.10 стр.58&lt;=Ф.F6r разд.4 стл.10 стр.1</t>
  </si>
  <si>
    <t>Ф.F6r разд.4 стл.11 стр.58&lt;=Ф.F6r разд.4 стл.11 стр.1</t>
  </si>
  <si>
    <t>Ф.F6r разд.4 стл.12 стр.58&lt;=Ф.F6r разд.4 стл.12 стр.1</t>
  </si>
  <si>
    <t>Ф.F6r разд.4 стл.13 стр.58&lt;=Ф.F6r разд.4 стл.13 стр.1</t>
  </si>
  <si>
    <t>Ф.F6r разд.4 стл.14 стр.58&lt;=Ф.F6r разд.4 стл.14 стр.1</t>
  </si>
  <si>
    <t>Ф.F6r разд.4 стл.15 стр.58&lt;=Ф.F6r разд.4 стл.15 стр.1</t>
  </si>
  <si>
    <t>Ф.F6r разд.4 стл.16 стр.58&lt;=Ф.F6r разд.4 стл.16 стр.1</t>
  </si>
  <si>
    <t>Ф.F6r разд.4 стл.17 стр.58&lt;=Ф.F6r разд.4 стл.17 стр.1</t>
  </si>
  <si>
    <t>Ф.F6r разд.4 стл.18 стр.58&lt;=Ф.F6r разд.4 стл.18 стр.1</t>
  </si>
  <si>
    <t>Ф.F6r разд.4 стл.19 стр.58&lt;=Ф.F6r разд.4 стл.19 стр.1</t>
  </si>
  <si>
    <t>Ф.F6r разд.4 стл.2 стр.58&lt;=Ф.F6r разд.4 стл.2 стр.1</t>
  </si>
  <si>
    <t>Ф.F6r разд.4 стл.20 стр.58&lt;=Ф.F6r разд.4 стл.20 стр.1</t>
  </si>
  <si>
    <t>Ф.F6r разд.4 стл.21 стр.58&lt;=Ф.F6r разд.4 стл.21 стр.1</t>
  </si>
  <si>
    <t>Ф.F6r разд.4 стл.22 стр.58&lt;=Ф.F6r разд.4 стл.22 стр.1</t>
  </si>
  <si>
    <t>Ф.F6r разд.4 стл.23 стр.58&lt;=Ф.F6r разд.4 стл.23 стр.1</t>
  </si>
  <si>
    <t>Ф.F6r разд.4 стл.24 стр.58&lt;=Ф.F6r разд.4 стл.24 стр.1</t>
  </si>
  <si>
    <t>Ф.F6r разд.4 стл.25 стр.58&lt;=Ф.F6r разд.4 стл.25 стр.1</t>
  </si>
  <si>
    <t>Ф.F6r разд.4 стл.26 стр.58&lt;=Ф.F6r разд.4 стл.26 стр.1</t>
  </si>
  <si>
    <t>Ф.F6r разд.4 стл.27 стр.58&lt;=Ф.F6r разд.4 стл.27 стр.1</t>
  </si>
  <si>
    <t>Ф.F6r разд.4 стл.28 стр.58&lt;=Ф.F6r разд.4 стл.28 стр.1</t>
  </si>
  <si>
    <t>Ф.F6r разд.4 стл.29 стр.58&lt;=Ф.F6r разд.4 стл.29 стр.1</t>
  </si>
  <si>
    <t>Ф.F6r разд.4 стл.3 стр.58&lt;=Ф.F6r разд.4 стл.3 стр.1</t>
  </si>
  <si>
    <t>Ф.F6r разд.4 стл.30 стр.58&lt;=Ф.F6r разд.4 стл.30 стр.1</t>
  </si>
  <si>
    <t>Ф.F6r разд.4 стл.31 стр.58&lt;=Ф.F6r разд.4 стл.31 стр.1</t>
  </si>
  <si>
    <t>Ф.F6r разд.4 стл.32 стр.58&lt;=Ф.F6r разд.4 стл.32 стр.1</t>
  </si>
  <si>
    <t>Ф.F6r разд.4 стл.33 стр.58&lt;=Ф.F6r разд.4 стл.33 стр.1</t>
  </si>
  <si>
    <t>Ф.F6r разд.4 стл.34 стр.58&lt;=Ф.F6r разд.4 стл.34 стр.1</t>
  </si>
  <si>
    <t>Ф.F6r разд.4 стл.35 стр.58&lt;=Ф.F6r разд.4 стл.35 стр.1</t>
  </si>
  <si>
    <t>Ф.F6r разд.4 стл.36 стр.58&lt;=Ф.F6r разд.4 стл.36 стр.1</t>
  </si>
  <si>
    <t>Ф.F6r разд.4 стл.37 стр.58&lt;=Ф.F6r разд.4 стл.37 стр.1</t>
  </si>
  <si>
    <t>Ф.F6r разд.4 стл.38 стр.58&lt;=Ф.F6r разд.4 стл.38 стр.1</t>
  </si>
  <si>
    <t>Ф.F6r разд.4 стл.39 стр.58&lt;=Ф.F6r разд.4 стл.39 стр.1</t>
  </si>
  <si>
    <t>Ф.F6r разд.4 стл.4 стр.58&lt;=Ф.F6r разд.4 стл.4 стр.1</t>
  </si>
  <si>
    <t>Ф.F6r разд.4 стл.40 стр.58&lt;=Ф.F6r разд.4 стл.40 стр.1</t>
  </si>
  <si>
    <t>Ф.F6r разд.4 стл.41 стр.58&lt;=Ф.F6r разд.4 стл.41 стр.1</t>
  </si>
  <si>
    <t>Ф.F6r разд.4 стл.42 стр.58&lt;=Ф.F6r разд.4 стл.42 стр.1</t>
  </si>
  <si>
    <t>Ф.F6r разд.4 стл.43 стр.58&lt;=Ф.F6r разд.4 стл.43 стр.1</t>
  </si>
  <si>
    <t>Ф.F6r разд.4 стл.5 стр.58&lt;=Ф.F6r разд.4 стл.5 стр.1</t>
  </si>
  <si>
    <t>Ф.F6r разд.4 стл.6 стр.58&lt;=Ф.F6r разд.4 стл.6 стр.1</t>
  </si>
  <si>
    <t>Ф.F6r разд.4 стл.7 стр.58&lt;=Ф.F6r разд.4 стл.7 стр.1</t>
  </si>
  <si>
    <t>Ф.F6r разд.4 стл.8 стр.58&lt;=Ф.F6r разд.4 стл.8 стр.1</t>
  </si>
  <si>
    <t>Ф.F6r разд.4 стл.9 стр.58&lt;=Ф.F6r разд.4 стл.9 стр.1</t>
  </si>
  <si>
    <t>416225</t>
  </si>
  <si>
    <t>Ф.F6r разд.4 стл.1 стр.57&lt;=Ф.F6r разд.4 стл.1 стр.1</t>
  </si>
  <si>
    <t>(r,w,s,g,v,as,av) раздел 4 стр. 57 меньше или рана стр.1  для всех граф</t>
  </si>
  <si>
    <t>Ф.F6r разд.4 стл.10 стр.57&lt;=Ф.F6r разд.4 стл.10 стр.1</t>
  </si>
  <si>
    <t>Ф.F6r разд.4 стл.11 стр.57&lt;=Ф.F6r разд.4 стл.11 стр.1</t>
  </si>
  <si>
    <t>Ф.F6r разд.4 стл.12 стр.57&lt;=Ф.F6r разд.4 стл.12 стр.1</t>
  </si>
  <si>
    <t>Ф.F6r разд.4 стл.13 стр.57&lt;=Ф.F6r разд.4 стл.13 стр.1</t>
  </si>
  <si>
    <t>Ф.F6r разд.4 стл.14 стр.57&lt;=Ф.F6r разд.4 стл.14 стр.1</t>
  </si>
  <si>
    <t>Ф.F6r разд.4 стл.15 стр.57&lt;=Ф.F6r разд.4 стл.15 стр.1</t>
  </si>
  <si>
    <t>Ф.F6r разд.4 стл.16 стр.57&lt;=Ф.F6r разд.4 стл.16 стр.1</t>
  </si>
  <si>
    <t>Ф.F6r разд.4 стл.17 стр.57&lt;=Ф.F6r разд.4 стл.17 стр.1</t>
  </si>
  <si>
    <t>Ф.F6r разд.4 стл.18 стр.57&lt;=Ф.F6r разд.4 стл.18 стр.1</t>
  </si>
  <si>
    <t>Ф.F6r разд.4 стл.19 стр.57&lt;=Ф.F6r разд.4 стл.19 стр.1</t>
  </si>
  <si>
    <t>Ф.F6r разд.4 стл.2 стр.57&lt;=Ф.F6r разд.4 стл.2 стр.1</t>
  </si>
  <si>
    <t>Ф.F6r разд.4 стл.20 стр.57&lt;=Ф.F6r разд.4 стл.20 стр.1</t>
  </si>
  <si>
    <t>Ф.F6r разд.4 стл.21 стр.57&lt;=Ф.F6r разд.4 стл.21 стр.1</t>
  </si>
  <si>
    <t>Ф.F6r разд.4 стл.22 стр.57&lt;=Ф.F6r разд.4 стл.22 стр.1</t>
  </si>
  <si>
    <t>Ф.F6r разд.4 стл.23 стр.57&lt;=Ф.F6r разд.4 стл.23 стр.1</t>
  </si>
  <si>
    <t>Ф.F6r разд.4 стл.24 стр.57&lt;=Ф.F6r разд.4 стл.24 стр.1</t>
  </si>
  <si>
    <t>Ф.F6r разд.4 стл.25 стр.57&lt;=Ф.F6r разд.4 стл.25 стр.1</t>
  </si>
  <si>
    <t>Ф.F6r разд.4 стл.26 стр.57&lt;=Ф.F6r разд.4 стл.26 стр.1</t>
  </si>
  <si>
    <t>Ф.F6r разд.4 стл.27 стр.57&lt;=Ф.F6r разд.4 стл.27 стр.1</t>
  </si>
  <si>
    <t>Ф.F6r разд.4 стл.28 стр.57&lt;=Ф.F6r разд.4 стл.28 стр.1</t>
  </si>
  <si>
    <t>Ф.F6r разд.4 стл.29 стр.57&lt;=Ф.F6r разд.4 стл.29 стр.1</t>
  </si>
  <si>
    <t>Ф.F6r разд.4 стл.3 стр.57&lt;=Ф.F6r разд.4 стл.3 стр.1</t>
  </si>
  <si>
    <t>Ф.F6r разд.4 стл.30 стр.57&lt;=Ф.F6r разд.4 стл.30 стр.1</t>
  </si>
  <si>
    <t>Ф.F6r разд.4 стл.31 стр.57&lt;=Ф.F6r разд.4 стл.31 стр.1</t>
  </si>
  <si>
    <t>Ф.F6r разд.4 стл.32 стр.57&lt;=Ф.F6r разд.4 стл.32 стр.1</t>
  </si>
  <si>
    <t>Ф.F6r разд.4 стл.33 стр.57&lt;=Ф.F6r разд.4 стл.33 стр.1</t>
  </si>
  <si>
    <t>Ф.F6r разд.4 стл.34 стр.57&lt;=Ф.F6r разд.4 стл.34 стр.1</t>
  </si>
  <si>
    <t>Ф.F6r разд.4 стл.35 стр.57&lt;=Ф.F6r разд.4 стл.35 стр.1</t>
  </si>
  <si>
    <t>Ф.F6r разд.4 стл.36 стр.57&lt;=Ф.F6r разд.4 стл.36 стр.1</t>
  </si>
  <si>
    <t>Ф.F6r разд.4 стл.37 стр.57&lt;=Ф.F6r разд.4 стл.37 стр.1</t>
  </si>
  <si>
    <t>Ф.F6r разд.4 стл.38 стр.57&lt;=Ф.F6r разд.4 стл.38 стр.1</t>
  </si>
  <si>
    <t>Ф.F6r разд.4 стл.39 стр.57&lt;=Ф.F6r разд.4 стл.39 стр.1</t>
  </si>
  <si>
    <t>Ф.F6r разд.4 стл.4 стр.57&lt;=Ф.F6r разд.4 стл.4 стр.1</t>
  </si>
  <si>
    <t>Ф.F6r разд.4 стл.40 стр.57&lt;=Ф.F6r разд.4 стл.40 стр.1</t>
  </si>
  <si>
    <t>Ф.F6r разд.4 стл.41 стр.57&lt;=Ф.F6r разд.4 стл.41 стр.1</t>
  </si>
  <si>
    <t>Ф.F6r разд.4 стл.42 стр.57&lt;=Ф.F6r разд.4 стл.42 стр.1</t>
  </si>
  <si>
    <t>Ф.F6r разд.4 стл.43 стр.57&lt;=Ф.F6r разд.4 стл.43 стр.1</t>
  </si>
  <si>
    <t>Ф.F6r разд.4 стл.5 стр.57&lt;=Ф.F6r разд.4 стл.5 стр.1</t>
  </si>
  <si>
    <t>Ф.F6r разд.4 стл.6 стр.57&lt;=Ф.F6r разд.4 стл.6 стр.1</t>
  </si>
  <si>
    <t>Ф.F6r разд.4 стл.7 стр.57&lt;=Ф.F6r разд.4 стл.7 стр.1</t>
  </si>
  <si>
    <t>Ф.F6r разд.4 стл.8 стр.57&lt;=Ф.F6r разд.4 стл.8 стр.1</t>
  </si>
  <si>
    <t>Ф.F6r разд.4 стл.9 стр.57&lt;=Ф.F6r разд.4 стл.9 стр.1</t>
  </si>
  <si>
    <t>416227</t>
  </si>
  <si>
    <t>Ф.F6r разд.4 стл.19 сумма стр.1-58=0</t>
  </si>
  <si>
    <t>(r,w,s,g,v,as,av) НЕ ЗАПОЛНЯЕТСЯ Резервная строка</t>
  </si>
  <si>
    <t>416229</t>
  </si>
  <si>
    <t>Ф.F6r разд.1 стл.13 стр.1&lt;=Ф.F6r разд.1 стл.7 стр.1</t>
  </si>
  <si>
    <t>(r,w,s,g,v) раздел 1 графа 13 д.б. меньше или равна графе 9</t>
  </si>
  <si>
    <t>Ф.F6r разд.1 стл.13 стр.2&lt;=Ф.F6r разд.1 стл.7 стр.2</t>
  </si>
  <si>
    <t>Ф.F6r разд.1 стл.13 стр.3&lt;=Ф.F6r разд.1 стл.7 стр.3</t>
  </si>
  <si>
    <t>Ф.F6r разд.1 стл.13 стр.4&lt;=Ф.F6r разд.1 стл.7 стр.4</t>
  </si>
  <si>
    <t>Ф.F6r разд.1 стл.13 стр.5&lt;=Ф.F6r разд.1 стл.7 стр.5</t>
  </si>
  <si>
    <t>416231</t>
  </si>
  <si>
    <t>416233</t>
  </si>
  <si>
    <t>416255</t>
  </si>
  <si>
    <t>Ф.F6r разд.4 стл.36 стр.53=0</t>
  </si>
  <si>
    <t xml:space="preserve">(r,w,g) раздел 4 стл. 36-42  для стр. 53-55 должно быть равно 0 </t>
  </si>
  <si>
    <t>Ф.F6r разд.4 стл.36 стр.54=0</t>
  </si>
  <si>
    <t>Ф.F6r разд.4 стл.36 стр.55=0</t>
  </si>
  <si>
    <t>Ф.F6r разд.4 стл.37 стр.53=0</t>
  </si>
  <si>
    <t>Ф.F6r разд.4 стл.37 стр.54=0</t>
  </si>
  <si>
    <t>Ф.F6r разд.4 стл.37 стр.55=0</t>
  </si>
  <si>
    <t>Ф.F6r разд.4 стл.38 стр.53=0</t>
  </si>
  <si>
    <t>Ф.F6r разд.4 стл.38 стр.54=0</t>
  </si>
  <si>
    <t>Ф.F6r разд.4 стл.38 стр.55=0</t>
  </si>
  <si>
    <t>Ф.F6r разд.4 стл.39 стр.53=0</t>
  </si>
  <si>
    <t>Ф.F6r разд.4 стл.39 стр.54=0</t>
  </si>
  <si>
    <t>Ф.F6r разд.4 стл.39 стр.55=0</t>
  </si>
  <si>
    <t>Ф.F6r разд.4 стл.40 стр.53=0</t>
  </si>
  <si>
    <t>Ф.F6r разд.4 стл.40 стр.54=0</t>
  </si>
  <si>
    <t>Ф.F6r разд.4 стл.40 стр.55=0</t>
  </si>
  <si>
    <t>Ф.F6r разд.4 стл.41 стр.53=0</t>
  </si>
  <si>
    <t>Ф.F6r разд.4 стл.41 стр.54=0</t>
  </si>
  <si>
    <t>Ф.F6r разд.4 стл.41 стр.55=0</t>
  </si>
  <si>
    <t>Ф.F6r разд.4 стл.42 стр.53=0</t>
  </si>
  <si>
    <t>Ф.F6r разд.4 стл.42 стр.54=0</t>
  </si>
  <si>
    <t>Ф.F6r разд.4 стл.42 стр.55=0</t>
  </si>
  <si>
    <t>416257</t>
  </si>
  <si>
    <t>Ф.F6r разд.4 стл.32 стр.54=0</t>
  </si>
  <si>
    <t xml:space="preserve">(r,w,g) раздел 4 стл. 32-33 для стр. 54-55 должно быть равно 0 </t>
  </si>
  <si>
    <t>Ф.F6r разд.4 стл.32 стр.55=0</t>
  </si>
  <si>
    <t>Ф.F6r разд.4 стл.33 стр.54=0</t>
  </si>
  <si>
    <t>Ф.F6r разд.4 стл.33 стр.55=0</t>
  </si>
  <si>
    <t>416259</t>
  </si>
  <si>
    <t>(r,w,g) раздел 4 гр.27 стр.53 не заполняется.</t>
  </si>
  <si>
    <t>416261</t>
  </si>
  <si>
    <t>Ф.F6r разд.4 стл.26 стр.54=0</t>
  </si>
  <si>
    <t xml:space="preserve">(r,w,g) раздел 4 стл. 26-29 для стр. 54-55  должно быть равно 0 </t>
  </si>
  <si>
    <t>Ф.F6r разд.4 стл.26 стр.55=0</t>
  </si>
  <si>
    <t>Ф.F6r разд.4 стл.27 стр.54=0</t>
  </si>
  <si>
    <t>Ф.F6r разд.4 стл.27 стр.55=0</t>
  </si>
  <si>
    <t>Ф.F6r разд.4 стл.28 стр.54=0</t>
  </si>
  <si>
    <t>Ф.F6r разд.4 стл.28 стр.55=0</t>
  </si>
  <si>
    <t>Ф.F6r разд.4 стл.29 стр.54=0</t>
  </si>
  <si>
    <t>Ф.F6r разд.4 стл.29 стр.55=0</t>
  </si>
  <si>
    <t>416263</t>
  </si>
  <si>
    <t>Ф.F6r разд.4 стл.10 стр.53=0</t>
  </si>
  <si>
    <t xml:space="preserve">(r,w,g) должно быть равно 0 </t>
  </si>
  <si>
    <t>Ф.F6r разд.4 стл.10 стр.54=0</t>
  </si>
  <si>
    <t>Ф.F6r разд.4 стл.10 стр.55=0</t>
  </si>
  <si>
    <t>Ф.F6r разд.4 стл.11 стр.53=0</t>
  </si>
  <si>
    <t>Ф.F6r разд.4 стл.11 стр.54=0</t>
  </si>
  <si>
    <t>Ф.F6r разд.4 стл.11 стр.55=0</t>
  </si>
  <si>
    <t>Ф.F6r разд.4 стл.12 стр.53=0</t>
  </si>
  <si>
    <t>Ф.F6r разд.4 стл.12 стр.54=0</t>
  </si>
  <si>
    <t>Ф.F6r разд.4 стл.12 стр.55=0</t>
  </si>
  <si>
    <t>Ф.F6r разд.4 стл.13 стр.53=0</t>
  </si>
  <si>
    <t>Ф.F6r разд.4 стл.13 стр.54=0</t>
  </si>
  <si>
    <t>Ф.F6r разд.4 стл.13 стр.55=0</t>
  </si>
  <si>
    <t>Ф.F6r разд.4 стл.14 стр.53=0</t>
  </si>
  <si>
    <t>Ф.F6r разд.4 стл.14 стр.54=0</t>
  </si>
  <si>
    <t>Ф.F6r разд.4 стл.14 стр.55=0</t>
  </si>
  <si>
    <t>Ф.F6r разд.4 стл.15 стр.53=0</t>
  </si>
  <si>
    <t>Ф.F6r разд.4 стл.15 стр.54=0</t>
  </si>
  <si>
    <t>Ф.F6r разд.4 стл.15 стр.55=0</t>
  </si>
  <si>
    <t>Ф.F6r разд.4 стл.16 стр.53=0</t>
  </si>
  <si>
    <t>Ф.F6r разд.4 стл.16 стр.54=0</t>
  </si>
  <si>
    <t>Ф.F6r разд.4 стл.16 стр.55=0</t>
  </si>
  <si>
    <t>Ф.F6r разд.4 стл.17 стр.53=0</t>
  </si>
  <si>
    <t>Ф.F6r разд.4 стл.17 стр.54=0</t>
  </si>
  <si>
    <t>Ф.F6r разд.4 стл.17 стр.55=0</t>
  </si>
  <si>
    <t>Ф.F6r разд.4 стл.18 стр.53=0</t>
  </si>
  <si>
    <t>Ф.F6r разд.4 стл.18 стр.54=0</t>
  </si>
  <si>
    <t>Ф.F6r разд.4 стл.18 стр.55=0</t>
  </si>
  <si>
    <t>Ф.F6r разд.4 стл.19 стр.53=0</t>
  </si>
  <si>
    <t>Ф.F6r разд.4 стл.19 стр.54=0</t>
  </si>
  <si>
    <t>Ф.F6r разд.4 стл.19 стр.55=0</t>
  </si>
  <si>
    <t>Ф.F6r разд.4 стл.2 стр.53=0</t>
  </si>
  <si>
    <t>Ф.F6r разд.4 стл.2 стр.54=0</t>
  </si>
  <si>
    <t>Ф.F6r разд.4 стл.2 стр.55=0</t>
  </si>
  <si>
    <t>Ф.F6r разд.4 стл.20 стр.53=0</t>
  </si>
  <si>
    <t>Ф.F6r разд.4 стл.20 стр.54=0</t>
  </si>
  <si>
    <t>Ф.F6r разд.4 стл.20 стр.55=0</t>
  </si>
  <si>
    <t>Ф.F6r разд.4 стл.21 стр.53=0</t>
  </si>
  <si>
    <t>Ф.F6r разд.4 стл.21 стр.54=0</t>
  </si>
  <si>
    <t>Ф.F6r разд.4 стл.21 стр.55=0</t>
  </si>
  <si>
    <t>Ф.F6r разд.4 стл.22 стр.53=0</t>
  </si>
  <si>
    <t>Ф.F6r разд.4 стл.22 стр.54=0</t>
  </si>
  <si>
    <t>Ф.F6r разд.4 стл.22 стр.55=0</t>
  </si>
  <si>
    <t>Ф.F6r разд.4 стл.23 стр.53=0</t>
  </si>
  <si>
    <t>Ф.F6r разд.4 стл.23 стр.54=0</t>
  </si>
  <si>
    <t>Ф.F6r разд.4 стл.23 стр.55=0</t>
  </si>
  <si>
    <t>Ф.F6r разд.4 стл.24 стр.53=0</t>
  </si>
  <si>
    <t>Ф.F6r разд.4 стл.24 стр.54=0</t>
  </si>
  <si>
    <t>Ф.F6r разд.4 стл.24 стр.55=0</t>
  </si>
  <si>
    <t>Ф.F6r разд.4 стл.25 стр.53=0</t>
  </si>
  <si>
    <t>Ф.F6r разд.4 стл.25 стр.54=0</t>
  </si>
  <si>
    <t>Ф.F6r разд.4 стл.25 стр.55=0</t>
  </si>
  <si>
    <t>Ф.F6r разд.4 стл.3 стр.53=0</t>
  </si>
  <si>
    <t>Ф.F6r разд.4 стл.3 стр.54=0</t>
  </si>
  <si>
    <t>Ф.F6r разд.4 стл.3 стр.55=0</t>
  </si>
  <si>
    <t>Ф.F6r разд.4 стл.4 стр.53=0</t>
  </si>
  <si>
    <t>Ф.F6r разд.4 стл.4 стр.54=0</t>
  </si>
  <si>
    <t>Ф.F6r разд.4 стл.4 стр.55=0</t>
  </si>
  <si>
    <t>Ф.F6r разд.4 стл.5 стр.53=0</t>
  </si>
  <si>
    <t>Ф.F6r разд.4 стл.5 стр.54=0</t>
  </si>
  <si>
    <t>Ф.F6r разд.4 стл.5 стр.55=0</t>
  </si>
  <si>
    <t>Ф.F6r разд.4 стл.6 стр.53=0</t>
  </si>
  <si>
    <t>Ф.F6r разд.4 стл.6 стр.54=0</t>
  </si>
  <si>
    <t>Ф.F6r разд.4 стл.6 стр.55=0</t>
  </si>
  <si>
    <t>Ф.F6r разд.4 стл.7 стр.53=0</t>
  </si>
  <si>
    <t>Ф.F6r разд.4 стл.7 стр.54=0</t>
  </si>
  <si>
    <t>Ф.F6r разд.4 стл.7 стр.55=0</t>
  </si>
  <si>
    <t>Ф.F6r разд.4 стл.8 стр.53=0</t>
  </si>
  <si>
    <t>Ф.F6r разд.4 стл.8 стр.54=0</t>
  </si>
  <si>
    <t>Ф.F6r разд.4 стл.8 стр.55=0</t>
  </si>
  <si>
    <t>Ф.F6r разд.4 стл.9 стр.53=0</t>
  </si>
  <si>
    <t>Ф.F6r разд.4 стл.9 стр.54=0</t>
  </si>
  <si>
    <t>Ф.F6r разд.4 стл.9 стр.55=0</t>
  </si>
  <si>
    <t>416265</t>
  </si>
  <si>
    <t>Ф.F6r разд.8 стл.11 стр.6&lt;=Ф.F6r разд.8 стл.11 стр.1</t>
  </si>
  <si>
    <t>Ф.F6r разд.8 стл.12 стр.6&lt;=Ф.F6r разд.8 стл.12 стр.1</t>
  </si>
  <si>
    <t>416267</t>
  </si>
  <si>
    <t>416271</t>
  </si>
  <si>
    <t>416273</t>
  </si>
  <si>
    <t>416275</t>
  </si>
  <si>
    <t>Ф.F6r разд.7 стл.11 стр.1=Ф.F6r разд.7 стл.11 сумма стр.2-5</t>
  </si>
  <si>
    <t>Ф.F6r разд.7 стл.12 стр.1=Ф.F6r разд.7 стл.12 сумма стр.2-5</t>
  </si>
  <si>
    <t>416277</t>
  </si>
  <si>
    <t>416279</t>
  </si>
  <si>
    <t>416281</t>
  </si>
  <si>
    <t>416283</t>
  </si>
  <si>
    <t>Ф.F6r разд.7 стл.11 стр.5&lt;=Ф.F6r разд.7 стл.11 стр.1</t>
  </si>
  <si>
    <t>Ф.F6r разд.7 стл.12 стр.5&lt;=Ф.F6r разд.7 стл.12 стр.1</t>
  </si>
  <si>
    <t>416285</t>
  </si>
  <si>
    <t>416287</t>
  </si>
  <si>
    <t>(r,w,s,g,v) раздел 5 стр.6 д.б. равна разделу 7 сумме гр.2+9 стр.1 и разделу 8 сумме гр.2+9 стр.1</t>
  </si>
  <si>
    <t>416289</t>
  </si>
  <si>
    <t>416291</t>
  </si>
  <si>
    <t>Ф.F6r разд.8 стл.11 стр.7&lt;=Ф.F6r разд.8 стл.11 стр.1</t>
  </si>
  <si>
    <t>Ф.F6r разд.8 стл.12 стр.7&lt;=Ф.F6r разд.8 стл.12 стр.1</t>
  </si>
  <si>
    <t>416293</t>
  </si>
  <si>
    <t>416295</t>
  </si>
  <si>
    <t>416297</t>
  </si>
  <si>
    <t>Ф.F6r разд.8 стл.11 стр.1=Ф.F6r разд.8 стл.11 сумма стр.2-5</t>
  </si>
  <si>
    <t>Ф.F6r разд.8 стл.12 стр.1=Ф.F6r разд.8 стл.12 сумма стр.2-5</t>
  </si>
  <si>
    <t>416299</t>
  </si>
  <si>
    <t>416301</t>
  </si>
  <si>
    <t>416303</t>
  </si>
  <si>
    <t>416305</t>
  </si>
  <si>
    <t>416307</t>
  </si>
  <si>
    <t>Ф.F6r разд.7 стл.11 стр.1&lt;=Ф.F6r разд.7 стл.7 стр.1</t>
  </si>
  <si>
    <t>Ф.F6r разд.7 стл.11 стр.2&lt;=Ф.F6r разд.7 стл.7 стр.2</t>
  </si>
  <si>
    <t>Ф.F6r разд.7 стл.11 стр.3&lt;=Ф.F6r разд.7 стл.7 стр.3</t>
  </si>
  <si>
    <t>Ф.F6r разд.7 стл.11 стр.4&lt;=Ф.F6r разд.7 стл.7 стр.4</t>
  </si>
  <si>
    <t>Ф.F6r разд.7 стл.11 стр.5&lt;=Ф.F6r разд.7 стл.7 стр.5</t>
  </si>
  <si>
    <t>Ф.F6r разд.7 стл.11 стр.6&lt;=Ф.F6r разд.7 стл.7 стр.6</t>
  </si>
  <si>
    <t>Ф.F6r разд.7 стл.11 стр.7&lt;=Ф.F6r разд.7 стл.7 стр.7</t>
  </si>
  <si>
    <t>Ф.F6r разд.7 стл.11 стр.8&lt;=Ф.F6r разд.7 стл.7 стр.8</t>
  </si>
  <si>
    <t>Ф.F6r разд.7 стл.11 стр.9&lt;=Ф.F6r разд.7 стл.7 стр.9</t>
  </si>
  <si>
    <t>416309</t>
  </si>
  <si>
    <t>416311</t>
  </si>
  <si>
    <t>416315</t>
  </si>
  <si>
    <t>Ф.F6r разд.4 стл.32 стр.58&lt;=Ф.F6r разд.4 стл.16 стр.58</t>
  </si>
  <si>
    <t>416317</t>
  </si>
  <si>
    <t>416319</t>
  </si>
  <si>
    <t>Ф.F6r разд.4 стл.40 стр.58&lt;=Ф.F6r разд.4 стл.35 стр.58</t>
  </si>
  <si>
    <t>416321</t>
  </si>
  <si>
    <t>416323</t>
  </si>
  <si>
    <t>416325</t>
  </si>
  <si>
    <t>Ф.F6r разд.7 стл.10 стр.1&lt;=Ф.F6r разд.7 стл.7 стр.1</t>
  </si>
  <si>
    <t>(r,w,s,g,v) раздел 7 графа 10 д.б меньше или равна графе 7</t>
  </si>
  <si>
    <t>Ф.F6r разд.7 стл.10 стр.2&lt;=Ф.F6r разд.7 стл.7 стр.2</t>
  </si>
  <si>
    <t>Ф.F6r разд.7 стл.10 стр.3&lt;=Ф.F6r разд.7 стл.7 стр.3</t>
  </si>
  <si>
    <t>Ф.F6r разд.7 стл.10 стр.4&lt;=Ф.F6r разд.7 стл.7 стр.4</t>
  </si>
  <si>
    <t>Ф.F6r разд.7 стл.10 стр.5&lt;=Ф.F6r разд.7 стл.7 стр.5</t>
  </si>
  <si>
    <t>Ф.F6r разд.7 стл.10 стр.6&lt;=Ф.F6r разд.7 стл.7 стр.6</t>
  </si>
  <si>
    <t>Ф.F6r разд.7 стл.10 стр.7&lt;=Ф.F6r разд.7 стл.7 стр.7</t>
  </si>
  <si>
    <t>Ф.F6r разд.7 стл.10 стр.8&lt;=Ф.F6r разд.7 стл.7 стр.8</t>
  </si>
  <si>
    <t>Ф.F6r разд.7 стл.10 стр.9&lt;=Ф.F6r разд.7 стл.7 стр.9</t>
  </si>
  <si>
    <t>416327</t>
  </si>
  <si>
    <t>Ф.F6r разд.8 стл.11 стр.1&lt;=Ф.F6r разд.8 стл.7 стр.1</t>
  </si>
  <si>
    <t>(r,s,g,v) раздел 8 стл.11 по всем строкам д.б. меньше или равна стл.7</t>
  </si>
  <si>
    <t>Ф.F6r разд.8 стл.11 стр.2&lt;=Ф.F6r разд.8 стл.7 стр.2</t>
  </si>
  <si>
    <t>Ф.F6r разд.8 стл.11 стр.3&lt;=Ф.F6r разд.8 стл.7 стр.3</t>
  </si>
  <si>
    <t>Ф.F6r разд.8 стл.11 стр.4&lt;=Ф.F6r разд.8 стл.7 стр.4</t>
  </si>
  <si>
    <t>Ф.F6r разд.8 стл.11 стр.5&lt;=Ф.F6r разд.8 стл.7 стр.5</t>
  </si>
  <si>
    <t>Ф.F6r разд.8 стл.11 стр.6&lt;=Ф.F6r разд.8 стл.7 стр.6</t>
  </si>
  <si>
    <t>Ф.F6r разд.8 стл.11 стр.7&lt;=Ф.F6r разд.8 стл.7 стр.7</t>
  </si>
  <si>
    <t>Ф.F6r разд.8 стл.11 стр.8&lt;=Ф.F6r разд.8 стл.7 стр.8</t>
  </si>
  <si>
    <t>Ф.F6r разд.8 стл.11 стр.9&lt;=Ф.F6r разд.8 стл.7 стр.9</t>
  </si>
  <si>
    <t>416329</t>
  </si>
  <si>
    <t>Ф.F6r разд.4 стл.35 стр.58=Ф.F6r разд.4 стл.12 стр.58+Ф.F6r разд.4 стл.18 стр.58+Ф.F6r разд.4 сумма стл.24-31 стр.58+Ф.F6r разд.4 сумма стл.33-34 стр.58</t>
  </si>
  <si>
    <t>416331</t>
  </si>
  <si>
    <t>Ф.F6r разд.8 стл.11 стр.8&lt;=Ф.F6r разд.8 стл.11 стр.1</t>
  </si>
  <si>
    <t>Ф.F6r разд.8 стл.12 стр.8&lt;=Ф.F6r разд.8 стл.12 стр.1</t>
  </si>
  <si>
    <t>416333</t>
  </si>
  <si>
    <t>416335</t>
  </si>
  <si>
    <t>416337</t>
  </si>
  <si>
    <t>416339</t>
  </si>
  <si>
    <t>Ф.F6r разд.4 стл.18 стр.58=Ф.F6r разд.4 сумма стл.13-17 стр.58</t>
  </si>
  <si>
    <t>416341</t>
  </si>
  <si>
    <t>Ф.F6r разд.7 стл.11 стр.6&lt;=Ф.F6r разд.7 стл.11 стр.1</t>
  </si>
  <si>
    <t>Ф.F6r разд.7 стл.12 стр.6&lt;=Ф.F6r разд.7 стл.12 стр.1</t>
  </si>
  <si>
    <t>416343</t>
  </si>
  <si>
    <t>416347</t>
  </si>
  <si>
    <t>416349</t>
  </si>
  <si>
    <t>416351</t>
  </si>
  <si>
    <t>416353</t>
  </si>
  <si>
    <t>416355</t>
  </si>
  <si>
    <t>Ф.F6r разд.8 стл.11 стр.9&lt;=Ф.F6r разд.8 стл.11 стр.1</t>
  </si>
  <si>
    <t>Ф.F6r разд.8 стл.12 стр.9&lt;=Ф.F6r разд.8 стл.12 стр.1</t>
  </si>
  <si>
    <t>416357</t>
  </si>
  <si>
    <t>416359</t>
  </si>
  <si>
    <t>Ф.F6r разд.7 стл.1 стр.9&lt;=Ф.F6r разд.7 стл.1 стр.1</t>
  </si>
  <si>
    <t>(r,s,g,v) раздел 7 стр.9 по всем графам д.б. меньше или равна стр.1 по всем графам</t>
  </si>
  <si>
    <t>Ф.F6r разд.7 стл.10 стр.9&lt;=Ф.F6r разд.7 стл.10 стр.1</t>
  </si>
  <si>
    <t>Ф.F6r разд.7 стл.11 стр.9&lt;=Ф.F6r разд.7 стл.11 стр.1</t>
  </si>
  <si>
    <t>Ф.F6r разд.7 стл.12 стр.9&lt;=Ф.F6r разд.7 стл.12 стр.1</t>
  </si>
  <si>
    <t>Ф.F6r разд.7 стл.2 стр.9&lt;=Ф.F6r разд.7 стл.2 стр.1</t>
  </si>
  <si>
    <t>Ф.F6r разд.7 стл.3 стр.9&lt;=Ф.F6r разд.7 стл.3 стр.1</t>
  </si>
  <si>
    <t>Ф.F6r разд.7 стл.4 стр.9&lt;=Ф.F6r разд.7 стл.4 стр.1</t>
  </si>
  <si>
    <t>Ф.F6r разд.7 стл.5 стр.9&lt;=Ф.F6r разд.7 стл.5 стр.1</t>
  </si>
  <si>
    <t>Ф.F6r разд.7 стл.6 стр.9&lt;=Ф.F6r разд.7 стл.6 стр.1</t>
  </si>
  <si>
    <t>Ф.F6r разд.7 стл.7 стр.9&lt;=Ф.F6r разд.7 стл.7 стр.1</t>
  </si>
  <si>
    <t>Ф.F6r разд.7 стл.8 стр.9&lt;=Ф.F6r разд.7 стл.8 стр.1</t>
  </si>
  <si>
    <t>Ф.F6r разд.7 стл.9 стр.9&lt;=Ф.F6r разд.7 стл.9 стр.1</t>
  </si>
  <si>
    <t>416361</t>
  </si>
  <si>
    <t>416363</t>
  </si>
  <si>
    <t>Ф.F6r разд.2 стл.11 сумма стр.2-4=Ф.F6r разд.2 стл.11 стр.1</t>
  </si>
  <si>
    <t>416365</t>
  </si>
  <si>
    <t>416367</t>
  </si>
  <si>
    <t>416369</t>
  </si>
  <si>
    <t>416371</t>
  </si>
  <si>
    <t>Ф.F6r разд.8 стл.10 стр.1&lt;=Ф.F6r разд.8 стл.7 стр.1</t>
  </si>
  <si>
    <t>(r,s,g,v) раздел 8 стл.10 по всем строкам д.б. меньше или равна стл.7</t>
  </si>
  <si>
    <t>Ф.F6r разд.8 стл.10 стр.2&lt;=Ф.F6r разд.8 стл.7 стр.2</t>
  </si>
  <si>
    <t>Ф.F6r разд.8 стл.10 стр.3&lt;=Ф.F6r разд.8 стл.7 стр.3</t>
  </si>
  <si>
    <t>Ф.F6r разд.8 стл.10 стр.4&lt;=Ф.F6r разд.8 стл.7 стр.4</t>
  </si>
  <si>
    <t>Ф.F6r разд.8 стл.10 стр.5&lt;=Ф.F6r разд.8 стл.7 стр.5</t>
  </si>
  <si>
    <t>Ф.F6r разд.8 стл.10 стр.6&lt;=Ф.F6r разд.8 стл.7 стр.6</t>
  </si>
  <si>
    <t>Ф.F6r разд.8 стл.10 стр.7&lt;=Ф.F6r разд.8 стл.7 стр.7</t>
  </si>
  <si>
    <t>Ф.F6r разд.8 стл.10 стр.8&lt;=Ф.F6r разд.8 стл.7 стр.8</t>
  </si>
  <si>
    <t>Ф.F6r разд.8 стл.10 стр.9&lt;=Ф.F6r разд.8 стл.7 стр.9</t>
  </si>
  <si>
    <t>416373</t>
  </si>
  <si>
    <t>416375</t>
  </si>
  <si>
    <t>Ф.F6r разд.4 стл.12 стр.58=Ф.F6r разд.4 сумма стл.2-3 стр.58+Ф.F6r разд.4 сумма стл.5-11 стр.58</t>
  </si>
  <si>
    <t>416377</t>
  </si>
  <si>
    <t>416379</t>
  </si>
  <si>
    <t>416381</t>
  </si>
  <si>
    <t>416383</t>
  </si>
  <si>
    <t>Ф.F6r разд.8 стл.7 стр.1&gt;=Ф.F6r разд.8 сумма стл.8-9 стр.1</t>
  </si>
  <si>
    <t>(r,s,g,v) раздел 8 гр.7 по всем строкам д.б. больше или равна сумме гр.8 и 9 по всем строкам</t>
  </si>
  <si>
    <t>Ф.F6r разд.8 стл.7 стр.2&gt;=Ф.F6r разд.8 сумма стл.8-9 стр.2</t>
  </si>
  <si>
    <t>Ф.F6r разд.8 стл.7 стр.3&gt;=Ф.F6r разд.8 сумма стл.8-9 стр.3</t>
  </si>
  <si>
    <t>Ф.F6r разд.8 стл.7 стр.4&gt;=Ф.F6r разд.8 сумма стл.8-9 стр.4</t>
  </si>
  <si>
    <t>Ф.F6r разд.8 стл.7 стр.5&gt;=Ф.F6r разд.8 сумма стл.8-9 стр.5</t>
  </si>
  <si>
    <t>Ф.F6r разд.8 стл.7 стр.6&gt;=Ф.F6r разд.8 сумма стл.8-9 стр.6</t>
  </si>
  <si>
    <t>Ф.F6r разд.8 стл.7 стр.7&gt;=Ф.F6r разд.8 сумма стл.8-9 стр.7</t>
  </si>
  <si>
    <t>Ф.F6r разд.8 стл.7 стр.8&gt;=Ф.F6r разд.8 сумма стл.8-9 стр.8</t>
  </si>
  <si>
    <t>Ф.F6r разд.8 стл.7 стр.9&gt;=Ф.F6r разд.8 сумма стл.8-9 стр.9</t>
  </si>
  <si>
    <t>416385</t>
  </si>
  <si>
    <t>Ф.F6r разд.1 стл.13 сумма стр.2-5=Ф.F6r разд.1 стл.13 стр.1</t>
  </si>
  <si>
    <t>416387</t>
  </si>
  <si>
    <t>416391</t>
  </si>
  <si>
    <t>Ф.F6r разд.4 стл.1 стр.1=Ф.F6r разд.4 стл.1 сумма стр.2-37+Ф.F6r разд.4 стл.1 сумма стр.54-55</t>
  </si>
  <si>
    <t>(r,w,s,g,v) раздел 4 стр.1 равна сумме стр.2-37, 54,55  для гр.1-29</t>
  </si>
  <si>
    <t>Ф.F6r разд.4 стл.10 стр.1=Ф.F6r разд.4 стл.10 сумма стр.2-37+Ф.F6r разд.4 стл.10 сумма стр.54-55</t>
  </si>
  <si>
    <t>Ф.F6r разд.4 стл.11 стр.1=Ф.F6r разд.4 стл.11 сумма стр.2-37+Ф.F6r разд.4 стл.11 сумма стр.54-55</t>
  </si>
  <si>
    <t>Ф.F6r разд.4 стл.12 стр.1=Ф.F6r разд.4 стл.12 сумма стр.2-37+Ф.F6r разд.4 стл.12 сумма стр.54-55</t>
  </si>
  <si>
    <t>Ф.F6r разд.4 стл.13 стр.1=Ф.F6r разд.4 стл.13 сумма стр.2-37+Ф.F6r разд.4 стл.13 сумма стр.54-55</t>
  </si>
  <si>
    <t>Ф.F6r разд.4 стл.14 стр.1=Ф.F6r разд.4 стл.14 сумма стр.2-37+Ф.F6r разд.4 стл.14 сумма стр.54-55</t>
  </si>
  <si>
    <t>Ф.F6r разд.4 стл.15 стр.1=Ф.F6r разд.4 стл.15 сумма стр.2-37+Ф.F6r разд.4 стл.15 сумма стр.54-55</t>
  </si>
  <si>
    <t>Ф.F6r разд.4 стл.16 стр.1=Ф.F6r разд.4 стл.16 сумма стр.2-37+Ф.F6r разд.4 стл.16 сумма стр.54-55</t>
  </si>
  <si>
    <t>Ф.F6r разд.4 стл.17 стр.1=Ф.F6r разд.4 стл.17 сумма стр.2-37+Ф.F6r разд.4 стл.17 сумма стр.54-55</t>
  </si>
  <si>
    <t>Ф.F6r разд.4 стл.18 стр.1=Ф.F6r разд.4 стл.18 сумма стр.2-37+Ф.F6r разд.4 стл.18 сумма стр.54-55</t>
  </si>
  <si>
    <t>Ф.F6r разд.4 стл.19 стр.1=Ф.F6r разд.4 стл.19 сумма стр.2-37+Ф.F6r разд.4 стл.19 сумма стр.54-55</t>
  </si>
  <si>
    <t>Ф.F6r разд.4 стл.2 стр.1=Ф.F6r разд.4 стл.2 сумма стр.2-37+Ф.F6r разд.4 стл.2 сумма стр.54-55</t>
  </si>
  <si>
    <t>Ф.F6r разд.4 стл.20 стр.1=Ф.F6r разд.4 стл.20 сумма стр.2-37+Ф.F6r разд.4 стл.20 сумма стр.54-55</t>
  </si>
  <si>
    <t>Ф.F6r разд.4 стл.21 стр.1=Ф.F6r разд.4 стл.21 сумма стр.2-37+Ф.F6r разд.4 стл.21 сумма стр.54-55</t>
  </si>
  <si>
    <t>Ф.F6r разд.4 стл.22 стр.1=Ф.F6r разд.4 стл.22 сумма стр.2-37+Ф.F6r разд.4 стл.22 сумма стр.54-55</t>
  </si>
  <si>
    <t>Ф.F6r разд.4 стл.23 стр.1=Ф.F6r разд.4 стл.23 сумма стр.2-37+Ф.F6r разд.4 стл.23 сумма стр.54-55</t>
  </si>
  <si>
    <t>Ф.F6r разд.4 стл.24 стр.1=Ф.F6r разд.4 стл.24 сумма стр.2-37+Ф.F6r разд.4 стл.24 сумма стр.54-55</t>
  </si>
  <si>
    <t>Ф.F6r разд.4 стл.25 стр.1=Ф.F6r разд.4 стл.25 сумма стр.2-37+Ф.F6r разд.4 стл.25 сумма стр.54-55</t>
  </si>
  <si>
    <t>Ф.F6r разд.4 стл.26 стр.1=Ф.F6r разд.4 стл.26 сумма стр.2-37+Ф.F6r разд.4 стл.26 сумма стр.54-55</t>
  </si>
  <si>
    <t>Ф.F6r разд.4 стл.27 стр.1=Ф.F6r разд.4 стл.27 сумма стр.2-37+Ф.F6r разд.4 стл.27 сумма стр.54-55</t>
  </si>
  <si>
    <t>Ф.F6r разд.4 стл.28 стр.1=Ф.F6r разд.4 стл.28 сумма стр.2-37+Ф.F6r разд.4 стл.28 сумма стр.54-55</t>
  </si>
  <si>
    <t>Ф.F6r разд.4 стл.29 стр.1=Ф.F6r разд.4 стл.29 сумма стр.2-37+Ф.F6r разд.4 стл.29 сумма стр.54-55</t>
  </si>
  <si>
    <t>Ф.F6r разд.4 стл.3 стр.1=Ф.F6r разд.4 стл.3 сумма стр.2-37+Ф.F6r разд.4 стл.3 сумма стр.54-55</t>
  </si>
  <si>
    <t>Ф.F6r разд.4 стл.4 стр.1=Ф.F6r разд.4 стл.4 сумма стр.2-37+Ф.F6r разд.4 стл.4 сумма стр.54-55</t>
  </si>
  <si>
    <t>Ф.F6r разд.4 стл.5 стр.1=Ф.F6r разд.4 стл.5 сумма стр.2-37+Ф.F6r разд.4 стл.5 сумма стр.54-55</t>
  </si>
  <si>
    <t>Ф.F6r разд.4 стл.6 стр.1=Ф.F6r разд.4 стл.6 сумма стр.2-37+Ф.F6r разд.4 стл.6 сумма стр.54-55</t>
  </si>
  <si>
    <t>Ф.F6r разд.4 стл.7 стр.1=Ф.F6r разд.4 стл.7 сумма стр.2-37+Ф.F6r разд.4 стл.7 сумма стр.54-55</t>
  </si>
  <si>
    <t>Ф.F6r разд.4 стл.8 стр.1=Ф.F6r разд.4 стл.8 сумма стр.2-37+Ф.F6r разд.4 стл.8 сумма стр.54-55</t>
  </si>
  <si>
    <t>Ф.F6r разд.4 стл.9 стр.1=Ф.F6r разд.4 стл.9 сумма стр.2-37+Ф.F6r разд.4 стл.9 сумма стр.54-55</t>
  </si>
  <si>
    <t>416393</t>
  </si>
  <si>
    <t>416395</t>
  </si>
  <si>
    <t>Ф.F6r разд.4 стл.24 стр.58=Ф.F6r разд.4 сумма стл.19-23 стр.58</t>
  </si>
  <si>
    <t>416397</t>
  </si>
  <si>
    <t>(r,w,s,g,v) раздел 4 сумма гр.36-42 стр.1 равна сумме гр.36-39 суммы строк 46-49</t>
  </si>
  <si>
    <t>416399</t>
  </si>
  <si>
    <t>Ф.F6r разд.2 стл.1 стр.1=Ф.F6r разд.2 сумма стл.2-11 стр.1</t>
  </si>
  <si>
    <t>(r,w,s,g,v) раздел 2 графа 1 равна сумме граф 2-11</t>
  </si>
  <si>
    <t>Ф.F6r разд.2 стл.1 стр.2=Ф.F6r разд.2 сумма стл.2-11 стр.2</t>
  </si>
  <si>
    <t>Ф.F6r разд.2 стл.1 стр.3=Ф.F6r разд.2 сумма стл.2-11 стр.3</t>
  </si>
  <si>
    <t>Ф.F6r разд.2 стл.1 стр.4=Ф.F6r разд.2 сумма стл.2-11 стр.4</t>
  </si>
  <si>
    <t>416401</t>
  </si>
  <si>
    <t>416403</t>
  </si>
  <si>
    <t>Ф.F6r разд.7 стл.11 стр.8&lt;=Ф.F6r разд.7 стл.11 стр.1</t>
  </si>
  <si>
    <t>Ф.F6r разд.7 стл.12 стр.8&lt;=Ф.F6r разд.7 стл.12 стр.1</t>
  </si>
  <si>
    <t>416405</t>
  </si>
  <si>
    <t>416407</t>
  </si>
  <si>
    <t>416409</t>
  </si>
  <si>
    <t>Ф.F6r разд.7 стл.11 стр.7&lt;=Ф.F6r разд.7 стл.11 стр.1</t>
  </si>
  <si>
    <t>Ф.F6r разд.7 стл.12 стр.7&lt;=Ф.F6r разд.7 стл.12 стр.1</t>
  </si>
  <si>
    <t>416411</t>
  </si>
  <si>
    <t>Ф.F6r разд.5 стл.1 стр.7=Ф.F6r разд.7 стл.8 стр.1+Ф.F6r разд.8 стл.8 стр.1</t>
  </si>
  <si>
    <t>(r,w,s,g,v) раздел 5 стр.7 д.б. равна сумме гр.7 разд.8 и гр.8 разд.8 стр.1</t>
  </si>
  <si>
    <t>416413</t>
  </si>
  <si>
    <t>416415</t>
  </si>
  <si>
    <t>416417</t>
  </si>
  <si>
    <t>416419</t>
  </si>
  <si>
    <t>416421</t>
  </si>
  <si>
    <t>416423</t>
  </si>
  <si>
    <t>Ф.F6r разд.4 стл.42 стр.58&lt;=Ф.F6r разд.4 стл.37 стр.58+Ф.F6r разд.4 стл.39 стр.58</t>
  </si>
  <si>
    <t>416425</t>
  </si>
  <si>
    <t>Ф.F6r разд.4 стл.42 стр.58&lt;=Ф.F6r разд.4 стл.41 стр.58</t>
  </si>
  <si>
    <t>416427</t>
  </si>
  <si>
    <t>416429</t>
  </si>
  <si>
    <t>416457</t>
  </si>
  <si>
    <t>416459</t>
  </si>
  <si>
    <t>416461</t>
  </si>
  <si>
    <t>416712</t>
  </si>
  <si>
    <t>Ф.F6r разд.5 стл.1 сумма стр.1-2&lt;=Ф.F6r разд.4 стл.43 стр.1</t>
  </si>
  <si>
    <t xml:space="preserve"> Сумма строк 1, 2 меньше или равна графе 43 раздела 4</t>
  </si>
  <si>
    <t>416716</t>
  </si>
  <si>
    <t>Ф.F6r разд.4 сумма стл.36-43 стр.1=Ф.F6r разд.4 сумма стл.36-43 сумма стр.2-37+Ф.F6r разд.4 сумма стл.36-43 сумма стр.54-55</t>
  </si>
  <si>
    <t xml:space="preserve">(r,w,s,g,v,as,av) раздел 4  строка 1 равна сумме строк 2-37, 54,55 для граф 36-43 </t>
  </si>
  <si>
    <t>416720</t>
  </si>
  <si>
    <t>Ф.F6r разд.4 стл.31 стр.1=Ф.F6r разд.4 стл.31 сумма стр.2-37+Ф.F6r разд.4 стл.31 сумма стр.54-55</t>
  </si>
  <si>
    <t>(r,w,s,g,v,as,av) строка 1 равна сумме строк 2-37,54,55 для граф 31-33</t>
  </si>
  <si>
    <t>Ф.F6r разд.4 стл.32 стр.1=Ф.F6r разд.4 стл.32 сумма стр.2-37+Ф.F6r разд.4 стл.32 сумма стр.54-55</t>
  </si>
  <si>
    <t>Ф.F6r разд.4 стл.33 стр.1=Ф.F6r разд.4 стл.33 сумма стр.2-37+Ф.F6r разд.4 стл.33 сумма стр.54-55</t>
  </si>
  <si>
    <t>416345</t>
  </si>
  <si>
    <t>416433</t>
  </si>
  <si>
    <t>Ф.F6r разд.4 стл.28 стр.35=0</t>
  </si>
  <si>
    <t>(r,w,g) По заявлениям по составам частного обвинения не могут выносится постановления о возвращении дела прокурору. Внести подтверждение на лист ФЛК информационный</t>
  </si>
  <si>
    <t>Московский окружной военный суд (2-й Западный ОВС*)</t>
  </si>
  <si>
    <t>Ленинградский окружной военный суд (1-й Западный ОВС*)</t>
  </si>
  <si>
    <t xml:space="preserve">Уральский окружной военный суд (Центральный ОВС, без  СП ЦОВС*) </t>
  </si>
  <si>
    <t xml:space="preserve">Приволжский окружной военный суд (СП Центрального ОВС*) </t>
  </si>
  <si>
    <r>
      <t>Северо-Кавказский окружной военный суд (Южный ОВС*)</t>
    </r>
    <r>
      <rPr>
        <b/>
        <vertAlign val="superscript"/>
        <sz val="16"/>
        <rFont val="Times New Roman"/>
        <family val="1"/>
      </rPr>
      <t xml:space="preserve"> </t>
    </r>
  </si>
  <si>
    <t>Западно-Сибирский окружной военный суд (СП 2-го Восточного ОВС*)</t>
  </si>
  <si>
    <t>повторно рассмотренные в первой инстанции</t>
  </si>
  <si>
    <t>Изменен обвинительный приговор без изменения квалификации с отменой условного осуждения
 (из графы 17 строки  1 раздела 4)</t>
  </si>
  <si>
    <t>Из графы 29 строки 1 
раздела 4 по существу обвинения в связи:</t>
  </si>
  <si>
    <t xml:space="preserve"> Из графы 30 строки 1 
раздела 4 не по существу обвинения в связи:</t>
  </si>
  <si>
    <t>Отменено постановлений судей о прекращении дел 
(из граф 25 - 26  строка 1 раздела 4):</t>
  </si>
  <si>
    <t>назначен судебный штраф лицам, в отношении которых прекращено уголовное преследование в апелляционной инстанции, по делам, поступившим в суд с ходатайством о прекращении дела и назначении судебного штрафа (отменен отказ в прекращении лицам, учтенным в стр. 32 раздела 5)  (сумма руб.)</t>
  </si>
  <si>
    <t xml:space="preserve">Утверждена 
приказом Судебного департамента
при Верховном Суде Российской Федерации
от 11.04.2017 № 65 
(в редакции приказа от 12.05.2020 № 70)
</t>
  </si>
  <si>
    <t>Ф.F6r разд.2 стл.10 стр.1&gt;=Ф.F6r разд.7 стл.1 стр.1+Ф.F6r разд.7 стл.8 стр.1+Ф.F6r разд.8 стл.1 стр.1+Ф.F6r разд.8 стл.8 стр.1</t>
  </si>
  <si>
    <t>(r,w,s,g,v) раздел 2 гр.10 стр.1 д.б. больше или равна сумме гр.1,8 стр.1 по 7 и 8 разделу</t>
  </si>
  <si>
    <t>Ф.F6r разд.5 стл.1 стр.6=Ф.F6r разд.7 стл.2 стр.1+Ф.F6r разд.7 стл.8 стр.1+Ф.F6r разд.8 стл.2 стр.1+Ф.F6r разд.8 стл.8 стр.1</t>
  </si>
  <si>
    <t>Ф.F6r разд.7 стл.7 стр.1&gt;=Ф.F6r разд.7 сумма стл.8-9 стр.1</t>
  </si>
  <si>
    <t>(r,w,s,g,v) раздел 7 гр.7 по всем строкам д.б. больше или равна сумме гр.8-9 по всем строкам</t>
  </si>
  <si>
    <t>Ф.F6r разд.7 стл.7 стр.2&gt;=Ф.F6r разд.7 сумма стл.8-9 стр.2</t>
  </si>
  <si>
    <t>Ф.F6r разд.7 стл.7 стр.3&gt;=Ф.F6r разд.7 сумма стл.8-9 стр.3</t>
  </si>
  <si>
    <t>Ф.F6r разд.7 стл.7 стр.4&gt;=Ф.F6r разд.7 сумма стл.8-9 стр.4</t>
  </si>
  <si>
    <t>Ф.F6r разд.7 стл.7 стр.5&gt;=Ф.F6r разд.7 сумма стл.8-9 стр.5</t>
  </si>
  <si>
    <t>Ф.F6r разд.7 стл.7 стр.6&gt;=Ф.F6r разд.7 сумма стл.8-9 стр.6</t>
  </si>
  <si>
    <t>Ф.F6r разд.7 стл.7 стр.7&gt;=Ф.F6r разд.7 сумма стл.8-9 стр.7</t>
  </si>
  <si>
    <t>Ф.F6r разд.7 стл.7 стр.8&gt;=Ф.F6r разд.7 сумма стл.8-9 стр.8</t>
  </si>
  <si>
    <t>Ф.F6r разд.7 стл.7 стр.9&gt;=Ф.F6r разд.7 сумма стл.8-9 стр.9</t>
  </si>
  <si>
    <t>Студенческая ул., 23, г.Ниний Новгород, Нижегородская область, 603951</t>
  </si>
  <si>
    <t>Заместитель председателя И.Ю.Азов</t>
  </si>
  <si>
    <t xml:space="preserve">Начальник отдела обспечения судопроизводства по уголовным </t>
  </si>
  <si>
    <t>делам в апелляционной инстанции М.В.Фролова</t>
  </si>
  <si>
    <t>8(831) 421-89-65</t>
  </si>
  <si>
    <t>13.07.2020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</si>
</sst>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&lt;=9999999]###\-####;\(###\)\ ###\-####"/>
    <numFmt numFmtId="177" formatCode="[$-F800]dddd\,\ mmmm\ dd\,\ yyyy"/>
  </numFmts>
  <fonts count="131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3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56"/>
      <name val="Arial"/>
      <family val="2"/>
    </font>
    <font>
      <b/>
      <sz val="10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sz val="36"/>
      <name val="Times New Roman"/>
      <family val="1"/>
    </font>
    <font>
      <b/>
      <sz val="18"/>
      <color indexed="8"/>
      <name val="Times New Roman"/>
      <family val="1"/>
    </font>
    <font>
      <b/>
      <vertAlign val="superscript"/>
      <sz val="2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22"/>
      <name val="Times New Roman"/>
      <family val="1"/>
    </font>
    <font>
      <vertAlign val="superscript"/>
      <sz val="11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24"/>
      <color indexed="8"/>
      <name val="Times New Roman"/>
      <family val="1"/>
    </font>
    <font>
      <sz val="10"/>
      <color indexed="3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8"/>
      <color indexed="20"/>
      <name val="Times New Roman"/>
      <family val="1"/>
    </font>
    <font>
      <b/>
      <sz val="15"/>
      <name val="Times New Roman"/>
      <family val="1"/>
    </font>
    <font>
      <b/>
      <vertAlign val="superscript"/>
      <sz val="24"/>
      <name val="Times New Roman"/>
      <family val="1"/>
    </font>
    <font>
      <i/>
      <sz val="16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4"/>
      <name val="Times New Roman"/>
      <family val="1"/>
    </font>
    <font>
      <b/>
      <vertAlign val="superscript"/>
      <sz val="16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8"/>
      <color indexed="8"/>
      <name val="Arial"/>
      <family val="2"/>
    </font>
    <font>
      <sz val="8"/>
      <color indexed="8"/>
      <name val="Times New Roman"/>
      <family val="1"/>
    </font>
    <font>
      <b/>
      <sz val="15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Arial"/>
      <family val="2"/>
    </font>
    <font>
      <b/>
      <sz val="24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0"/>
      <color indexed="8"/>
      <name val="Arial"/>
      <family val="2"/>
    </font>
    <font>
      <b/>
      <sz val="36"/>
      <color indexed="8"/>
      <name val="Times New Roman"/>
      <family val="1"/>
    </font>
    <font>
      <sz val="8"/>
      <name val="Tahoma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8"/>
      <color theme="1"/>
      <name val="Arial"/>
      <family val="2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5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Arial"/>
      <family val="2"/>
    </font>
    <font>
      <b/>
      <sz val="24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sz val="10"/>
      <color theme="3" tint="0.39998000860214233"/>
      <name val="Arial"/>
      <family val="2"/>
    </font>
    <font>
      <b/>
      <sz val="10"/>
      <color theme="3" tint="0.39998000860214233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b/>
      <sz val="36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/>
      <right style="thin"/>
      <top style="thin"/>
      <bottom style="medium"/>
    </border>
    <border>
      <left style="thin"/>
      <right/>
      <top style="medium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2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7" borderId="0" applyNumberFormat="0" applyBorder="0" applyAlignment="0" applyProtection="0"/>
    <xf numFmtId="0" fontId="99" fillId="10" borderId="0" applyNumberFormat="0" applyBorder="0" applyAlignment="0" applyProtection="0"/>
    <xf numFmtId="0" fontId="99" fillId="3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9" borderId="0" applyNumberFormat="0" applyBorder="0" applyAlignment="0" applyProtection="0"/>
    <xf numFmtId="0" fontId="100" fillId="7" borderId="0" applyNumberFormat="0" applyBorder="0" applyAlignment="0" applyProtection="0"/>
    <xf numFmtId="0" fontId="100" fillId="13" borderId="0" applyNumberFormat="0" applyBorder="0" applyAlignment="0" applyProtection="0"/>
    <xf numFmtId="0" fontId="100" fillId="3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0" fillId="11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1" fillId="19" borderId="1" applyNumberFormat="0" applyAlignment="0" applyProtection="0"/>
    <xf numFmtId="0" fontId="102" fillId="2" borderId="2" applyNumberFormat="0" applyAlignment="0" applyProtection="0"/>
    <xf numFmtId="0" fontId="103" fillId="2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7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04" fillId="0" borderId="6" applyNumberFormat="0" applyFill="0" applyAlignment="0" applyProtection="0"/>
    <xf numFmtId="0" fontId="105" fillId="20" borderId="7" applyNumberFormat="0" applyAlignment="0" applyProtection="0"/>
    <xf numFmtId="0" fontId="57" fillId="0" borderId="0" applyNumberFormat="0" applyFill="0" applyBorder="0" applyAlignment="0" applyProtection="0"/>
    <xf numFmtId="0" fontId="106" fillId="21" borderId="0" applyNumberFormat="0" applyBorder="0" applyAlignment="0" applyProtection="0"/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7" fillId="22" borderId="0" applyNumberFormat="0" applyBorder="0" applyAlignment="0" applyProtection="0"/>
    <xf numFmtId="0" fontId="10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09" fillId="0" borderId="9" applyNumberFormat="0" applyFill="0" applyAlignment="0" applyProtection="0"/>
    <xf numFmtId="0" fontId="1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1" fillId="24" borderId="0" applyNumberFormat="0" applyBorder="0" applyAlignment="0" applyProtection="0"/>
  </cellStyleXfs>
  <cellXfs count="666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16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/>
    </xf>
    <xf numFmtId="0" fontId="3" fillId="0" borderId="0" xfId="36" applyFont="1">
      <alignment/>
      <protection/>
    </xf>
    <xf numFmtId="0" fontId="3" fillId="0" borderId="0" xfId="36" applyFont="1" applyFill="1">
      <alignment/>
      <protection/>
    </xf>
    <xf numFmtId="0" fontId="3" fillId="0" borderId="0" xfId="36" applyFont="1" applyFill="1" applyBorder="1">
      <alignment/>
      <protection/>
    </xf>
    <xf numFmtId="0" fontId="2" fillId="0" borderId="0" xfId="36" applyFont="1" applyFill="1" applyBorder="1" applyAlignment="1">
      <alignment horizontal="left" wrapText="1"/>
      <protection/>
    </xf>
    <xf numFmtId="0" fontId="3" fillId="0" borderId="0" xfId="36" applyFont="1" applyFill="1" applyBorder="1" applyAlignment="1">
      <alignment/>
      <protection/>
    </xf>
    <xf numFmtId="49" fontId="3" fillId="0" borderId="0" xfId="36" applyNumberFormat="1" applyFont="1" applyFill="1" applyAlignment="1">
      <alignment horizontal="center" vertical="center" wrapText="1"/>
      <protection/>
    </xf>
    <xf numFmtId="0" fontId="1" fillId="0" borderId="0" xfId="36" applyFont="1" applyFill="1" applyBorder="1" applyAlignment="1">
      <alignment wrapText="1"/>
      <protection/>
    </xf>
    <xf numFmtId="0" fontId="4" fillId="0" borderId="0" xfId="36" applyFont="1" applyFill="1" applyBorder="1" applyAlignment="1">
      <alignment horizontal="center" wrapText="1"/>
      <protection/>
    </xf>
    <xf numFmtId="0" fontId="4" fillId="0" borderId="0" xfId="36" applyFont="1" applyFill="1" applyAlignment="1">
      <alignment horizontal="center" wrapText="1"/>
      <protection/>
    </xf>
    <xf numFmtId="0" fontId="2" fillId="0" borderId="0" xfId="36" applyFont="1" applyFill="1" applyBorder="1" applyAlignment="1">
      <alignment wrapText="1"/>
      <protection/>
    </xf>
    <xf numFmtId="0" fontId="3" fillId="0" borderId="0" xfId="36" applyFont="1" applyFill="1" applyAlignment="1">
      <alignment wrapText="1"/>
      <protection/>
    </xf>
    <xf numFmtId="0" fontId="2" fillId="0" borderId="0" xfId="36" applyFont="1" applyFill="1" applyBorder="1" applyAlignment="1">
      <alignment horizontal="center" wrapText="1"/>
      <protection/>
    </xf>
    <xf numFmtId="0" fontId="3" fillId="0" borderId="0" xfId="36" applyFont="1" applyFill="1" applyBorder="1" applyAlignment="1">
      <alignment horizontal="center" wrapText="1"/>
      <protection/>
    </xf>
    <xf numFmtId="0" fontId="3" fillId="0" borderId="0" xfId="36" applyFont="1" applyFill="1" applyBorder="1" applyAlignment="1">
      <alignment wrapText="1"/>
      <protection/>
    </xf>
    <xf numFmtId="0" fontId="21" fillId="0" borderId="12" xfId="36" applyFont="1" applyFill="1" applyBorder="1" applyAlignment="1">
      <alignment horizontal="center" vertical="center" wrapText="1"/>
      <protection/>
    </xf>
    <xf numFmtId="0" fontId="1" fillId="0" borderId="0" xfId="36" applyFont="1" applyFill="1" applyBorder="1" applyAlignment="1">
      <alignment vertical="center" wrapText="1"/>
      <protection/>
    </xf>
    <xf numFmtId="0" fontId="4" fillId="0" borderId="0" xfId="36" applyFont="1" applyFill="1" applyBorder="1" applyAlignment="1">
      <alignment horizontal="center" vertical="top" wrapText="1"/>
      <protection/>
    </xf>
    <xf numFmtId="0" fontId="1" fillId="0" borderId="0" xfId="36" applyFont="1" applyFill="1" applyBorder="1" applyAlignment="1">
      <alignment horizontal="center" wrapText="1"/>
      <protection/>
    </xf>
    <xf numFmtId="0" fontId="1" fillId="0" borderId="0" xfId="36" applyFont="1" applyFill="1" applyAlignment="1">
      <alignment wrapText="1"/>
      <protection/>
    </xf>
    <xf numFmtId="0" fontId="1" fillId="0" borderId="0" xfId="36" applyFont="1" applyFill="1" applyBorder="1" applyAlignment="1">
      <alignment vertical="top" wrapText="1"/>
      <protection/>
    </xf>
    <xf numFmtId="0" fontId="1" fillId="0" borderId="0" xfId="36" applyFont="1" applyFill="1" applyAlignment="1">
      <alignment horizontal="center" wrapText="1"/>
      <protection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0" xfId="36" applyFont="1" applyFill="1" applyBorder="1" applyAlignment="1">
      <alignment horizontal="center" vertical="top" wrapText="1"/>
      <protection/>
    </xf>
    <xf numFmtId="0" fontId="13" fillId="0" borderId="15" xfId="36" applyFont="1" applyFill="1" applyBorder="1" applyAlignment="1">
      <alignment vertical="center"/>
      <protection/>
    </xf>
    <xf numFmtId="0" fontId="1" fillId="0" borderId="16" xfId="36" applyFont="1" applyFill="1" applyBorder="1" applyAlignment="1">
      <alignment vertical="center"/>
      <protection/>
    </xf>
    <xf numFmtId="0" fontId="1" fillId="0" borderId="15" xfId="36" applyFont="1" applyFill="1" applyBorder="1" applyAlignment="1">
      <alignment vertical="center"/>
      <protection/>
    </xf>
    <xf numFmtId="0" fontId="1" fillId="0" borderId="17" xfId="36" applyFont="1" applyFill="1" applyBorder="1" applyAlignment="1">
      <alignment vertical="center"/>
      <protection/>
    </xf>
    <xf numFmtId="0" fontId="4" fillId="0" borderId="0" xfId="36" applyFont="1" applyFill="1" applyAlignment="1">
      <alignment horizontal="center" vertical="top" wrapText="1"/>
      <protection/>
    </xf>
    <xf numFmtId="0" fontId="1" fillId="0" borderId="0" xfId="36" applyFont="1" applyFill="1" applyAlignment="1">
      <alignment horizontal="center" vertical="center" wrapText="1"/>
      <protection/>
    </xf>
    <xf numFmtId="0" fontId="2" fillId="0" borderId="0" xfId="36" applyFont="1" applyFill="1" applyBorder="1" applyAlignment="1">
      <alignment horizontal="center" vertical="center" wrapText="1"/>
      <protection/>
    </xf>
    <xf numFmtId="0" fontId="2" fillId="0" borderId="0" xfId="36" applyFont="1" applyFill="1">
      <alignment/>
      <protection/>
    </xf>
    <xf numFmtId="3" fontId="15" fillId="0" borderId="0" xfId="36" applyNumberFormat="1" applyFont="1" applyFill="1" applyBorder="1" applyAlignment="1">
      <alignment horizontal="right" vertical="center" wrapText="1"/>
      <protection/>
    </xf>
    <xf numFmtId="0" fontId="14" fillId="0" borderId="0" xfId="0" applyFont="1" applyFill="1" applyAlignment="1">
      <alignment horizontal="left" vertical="top" wrapText="1"/>
    </xf>
    <xf numFmtId="0" fontId="4" fillId="0" borderId="0" xfId="36" applyFont="1" applyFill="1" applyBorder="1" applyAlignment="1">
      <alignment/>
      <protection/>
    </xf>
    <xf numFmtId="0" fontId="17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 wrapText="1"/>
      <protection/>
    </xf>
    <xf numFmtId="0" fontId="1" fillId="0" borderId="19" xfId="0" applyFont="1" applyBorder="1" applyAlignment="1" applyProtection="1">
      <alignment wrapText="1"/>
      <protection/>
    </xf>
    <xf numFmtId="0" fontId="1" fillId="0" borderId="2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/>
      <protection locked="0"/>
    </xf>
    <xf numFmtId="0" fontId="14" fillId="0" borderId="23" xfId="0" applyFont="1" applyBorder="1" applyAlignment="1" applyProtection="1">
      <alignment horizontal="center"/>
      <protection/>
    </xf>
    <xf numFmtId="0" fontId="14" fillId="0" borderId="24" xfId="0" applyFont="1" applyBorder="1" applyAlignment="1" applyProtection="1">
      <alignment horizontal="center"/>
      <protection/>
    </xf>
    <xf numFmtId="0" fontId="18" fillId="0" borderId="22" xfId="0" applyFont="1" applyBorder="1" applyAlignment="1" applyProtection="1">
      <alignment horizontal="left"/>
      <protection/>
    </xf>
    <xf numFmtId="0" fontId="18" fillId="0" borderId="23" xfId="0" applyFont="1" applyBorder="1" applyAlignment="1" applyProtection="1">
      <alignment horizontal="left"/>
      <protection/>
    </xf>
    <xf numFmtId="0" fontId="4" fillId="0" borderId="0" xfId="36" applyFont="1" applyFill="1" applyBorder="1" applyAlignment="1">
      <alignment horizontal="left" vertical="center"/>
      <protection/>
    </xf>
    <xf numFmtId="0" fontId="4" fillId="0" borderId="0" xfId="36" applyFont="1" applyFill="1" applyAlignment="1">
      <alignment horizontal="left" vertical="center"/>
      <protection/>
    </xf>
    <xf numFmtId="0" fontId="15" fillId="0" borderId="25" xfId="36" applyFont="1" applyFill="1" applyBorder="1" applyAlignment="1">
      <alignment horizontal="left" vertical="center"/>
      <protection/>
    </xf>
    <xf numFmtId="0" fontId="15" fillId="0" borderId="25" xfId="0" applyFont="1" applyFill="1" applyBorder="1" applyAlignment="1">
      <alignment horizontal="left" vertical="center"/>
    </xf>
    <xf numFmtId="0" fontId="14" fillId="0" borderId="0" xfId="36" applyFont="1" applyFill="1" applyBorder="1" applyAlignment="1">
      <alignment horizontal="center" vertical="center" wrapText="1"/>
      <protection/>
    </xf>
    <xf numFmtId="0" fontId="21" fillId="0" borderId="0" xfId="36" applyFont="1" applyFill="1" applyBorder="1" applyAlignment="1">
      <alignment horizontal="center" vertical="center" wrapText="1"/>
      <protection/>
    </xf>
    <xf numFmtId="0" fontId="14" fillId="0" borderId="0" xfId="36" applyFont="1" applyFill="1" applyBorder="1" applyAlignment="1">
      <alignment/>
      <protection/>
    </xf>
    <xf numFmtId="0" fontId="3" fillId="0" borderId="0" xfId="36" applyFont="1" applyFill="1" applyBorder="1" applyAlignment="1">
      <alignment horizontal="center"/>
      <protection/>
    </xf>
    <xf numFmtId="0" fontId="14" fillId="0" borderId="0" xfId="36" applyFont="1" applyFill="1" applyAlignment="1">
      <alignment horizontal="left"/>
      <protection/>
    </xf>
    <xf numFmtId="0" fontId="21" fillId="0" borderId="0" xfId="36" applyFont="1" applyFill="1" applyAlignment="1">
      <alignment horizontal="center" vertical="center" wrapText="1"/>
      <protection/>
    </xf>
    <xf numFmtId="0" fontId="21" fillId="0" borderId="0" xfId="36" applyFont="1" applyFill="1" applyAlignment="1">
      <alignment horizontal="center" wrapText="1"/>
      <protection/>
    </xf>
    <xf numFmtId="0" fontId="21" fillId="0" borderId="0" xfId="36" applyFont="1" applyFill="1" applyBorder="1" applyAlignment="1">
      <alignment horizontal="center" wrapText="1"/>
      <protection/>
    </xf>
    <xf numFmtId="0" fontId="15" fillId="0" borderId="12" xfId="36" applyFont="1" applyFill="1" applyBorder="1" applyAlignment="1">
      <alignment vertical="center" wrapText="1"/>
      <protection/>
    </xf>
    <xf numFmtId="0" fontId="1" fillId="0" borderId="0" xfId="36" applyFont="1" applyFill="1" applyAlignment="1">
      <alignment vertical="center"/>
      <protection/>
    </xf>
    <xf numFmtId="0" fontId="1" fillId="0" borderId="0" xfId="36" applyFont="1" applyFill="1" applyAlignment="1">
      <alignment vertical="center" wrapText="1"/>
      <protection/>
    </xf>
    <xf numFmtId="0" fontId="3" fillId="0" borderId="0" xfId="36" applyFont="1" applyFill="1" applyAlignment="1">
      <alignment horizontal="center" vertical="center" wrapText="1"/>
      <protection/>
    </xf>
    <xf numFmtId="0" fontId="4" fillId="0" borderId="0" xfId="36" applyFont="1" applyFill="1" applyBorder="1">
      <alignment/>
      <protection/>
    </xf>
    <xf numFmtId="0" fontId="3" fillId="0" borderId="15" xfId="36" applyFont="1" applyFill="1" applyBorder="1">
      <alignment/>
      <protection/>
    </xf>
    <xf numFmtId="0" fontId="4" fillId="0" borderId="15" xfId="36" applyFont="1" applyFill="1" applyBorder="1">
      <alignment/>
      <protection/>
    </xf>
    <xf numFmtId="0" fontId="4" fillId="0" borderId="17" xfId="36" applyFont="1" applyFill="1" applyBorder="1">
      <alignment/>
      <protection/>
    </xf>
    <xf numFmtId="0" fontId="21" fillId="0" borderId="0" xfId="36" applyFont="1" applyFill="1" applyAlignment="1">
      <alignment horizontal="left"/>
      <protection/>
    </xf>
    <xf numFmtId="0" fontId="14" fillId="0" borderId="15" xfId="36" applyFont="1" applyFill="1" applyBorder="1">
      <alignment/>
      <protection/>
    </xf>
    <xf numFmtId="0" fontId="32" fillId="0" borderId="12" xfId="81" applyFont="1" applyFill="1" applyBorder="1" applyAlignment="1">
      <alignment horizontal="center" vertical="center" wrapText="1"/>
      <protection/>
    </xf>
    <xf numFmtId="49" fontId="32" fillId="0" borderId="12" xfId="81" applyNumberFormat="1" applyFont="1" applyFill="1" applyBorder="1" applyAlignment="1">
      <alignment horizontal="center" vertical="center" wrapText="1"/>
      <protection/>
    </xf>
    <xf numFmtId="0" fontId="32" fillId="0" borderId="26" xfId="36" applyFont="1" applyFill="1" applyBorder="1" applyAlignment="1">
      <alignment horizontal="center" vertical="center" wrapText="1"/>
      <protection/>
    </xf>
    <xf numFmtId="0" fontId="32" fillId="0" borderId="12" xfId="36" applyFont="1" applyFill="1" applyBorder="1" applyAlignment="1">
      <alignment horizontal="center" vertical="center" wrapText="1"/>
      <protection/>
    </xf>
    <xf numFmtId="0" fontId="32" fillId="0" borderId="0" xfId="36" applyFont="1" applyFill="1" applyAlignment="1">
      <alignment horizontal="center" vertical="center" wrapText="1"/>
      <protection/>
    </xf>
    <xf numFmtId="3" fontId="30" fillId="4" borderId="12" xfId="36" applyNumberFormat="1" applyFont="1" applyFill="1" applyBorder="1" applyAlignment="1">
      <alignment horizontal="right" vertical="center" wrapText="1"/>
      <protection/>
    </xf>
    <xf numFmtId="0" fontId="28" fillId="0" borderId="0" xfId="36" applyFont="1" applyFill="1" applyBorder="1">
      <alignment/>
      <protection/>
    </xf>
    <xf numFmtId="0" fontId="32" fillId="0" borderId="0" xfId="36" applyFont="1" applyFill="1" applyBorder="1">
      <alignment/>
      <protection/>
    </xf>
    <xf numFmtId="0" fontId="28" fillId="0" borderId="0" xfId="36" applyFont="1" applyFill="1">
      <alignment/>
      <protection/>
    </xf>
    <xf numFmtId="0" fontId="8" fillId="0" borderId="0" xfId="85" applyFont="1" applyFill="1" applyBorder="1" applyAlignment="1">
      <alignment vertical="center" wrapText="1"/>
      <protection/>
    </xf>
    <xf numFmtId="0" fontId="21" fillId="0" borderId="12" xfId="37" applyFont="1" applyFill="1" applyBorder="1" applyAlignment="1">
      <alignment horizontal="center" vertical="center" wrapText="1"/>
      <protection/>
    </xf>
    <xf numFmtId="0" fontId="14" fillId="0" borderId="0" xfId="36" applyFont="1" applyFill="1" applyBorder="1">
      <alignment/>
      <protection/>
    </xf>
    <xf numFmtId="0" fontId="20" fillId="0" borderId="0" xfId="36" applyFont="1" applyFill="1">
      <alignment/>
      <protection/>
    </xf>
    <xf numFmtId="0" fontId="20" fillId="0" borderId="0" xfId="36" applyFont="1">
      <alignment/>
      <protection/>
    </xf>
    <xf numFmtId="0" fontId="20" fillId="0" borderId="27" xfId="0" applyFont="1" applyFill="1" applyBorder="1" applyAlignment="1">
      <alignment horizontal="center"/>
    </xf>
    <xf numFmtId="3" fontId="30" fillId="4" borderId="28" xfId="36" applyNumberFormat="1" applyFont="1" applyFill="1" applyBorder="1" applyAlignment="1">
      <alignment horizontal="right" vertical="center" wrapText="1"/>
      <protection/>
    </xf>
    <xf numFmtId="176" fontId="20" fillId="0" borderId="0" xfId="88" applyNumberFormat="1" applyFont="1" applyFill="1" applyBorder="1" applyAlignment="1">
      <alignment horizontal="center"/>
      <protection/>
    </xf>
    <xf numFmtId="0" fontId="8" fillId="0" borderId="0" xfId="88" applyFont="1" applyFill="1" applyBorder="1">
      <alignment/>
      <protection/>
    </xf>
    <xf numFmtId="0" fontId="3" fillId="2" borderId="0" xfId="0" applyFont="1" applyFill="1" applyAlignment="1">
      <alignment/>
    </xf>
    <xf numFmtId="0" fontId="27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top"/>
      <protection/>
    </xf>
    <xf numFmtId="0" fontId="2" fillId="0" borderId="0" xfId="36" applyFont="1" applyFill="1" applyBorder="1">
      <alignment/>
      <protection/>
    </xf>
    <xf numFmtId="0" fontId="20" fillId="0" borderId="0" xfId="88" applyFont="1" applyFill="1" applyBorder="1" applyAlignment="1">
      <alignment wrapText="1"/>
      <protection/>
    </xf>
    <xf numFmtId="0" fontId="19" fillId="0" borderId="0" xfId="88" applyFont="1" applyFill="1" applyBorder="1" applyAlignment="1">
      <alignment horizontal="right" vertical="top"/>
      <protection/>
    </xf>
    <xf numFmtId="0" fontId="3" fillId="0" borderId="0" xfId="88" applyFont="1" applyFill="1" applyBorder="1" applyAlignment="1">
      <alignment horizontal="left" vertical="top"/>
      <protection/>
    </xf>
    <xf numFmtId="3" fontId="15" fillId="0" borderId="0" xfId="36" applyNumberFormat="1" applyFont="1" applyFill="1" applyBorder="1" applyAlignment="1">
      <alignment horizontal="left" vertical="center" wrapText="1"/>
      <protection/>
    </xf>
    <xf numFmtId="0" fontId="45" fillId="0" borderId="19" xfId="0" applyFont="1" applyBorder="1" applyAlignment="1" applyProtection="1">
      <alignment horizontal="right" wrapText="1"/>
      <protection/>
    </xf>
    <xf numFmtId="0" fontId="45" fillId="0" borderId="19" xfId="0" applyFont="1" applyBorder="1" applyAlignment="1" applyProtection="1">
      <alignment horizontal="center" wrapText="1"/>
      <protection/>
    </xf>
    <xf numFmtId="0" fontId="45" fillId="0" borderId="19" xfId="0" applyFont="1" applyBorder="1" applyAlignment="1" applyProtection="1">
      <alignment wrapText="1"/>
      <protection/>
    </xf>
    <xf numFmtId="0" fontId="8" fillId="0" borderId="0" xfId="0" applyFont="1" applyFill="1" applyBorder="1" applyAlignment="1">
      <alignment horizontal="left"/>
    </xf>
    <xf numFmtId="0" fontId="24" fillId="0" borderId="0" xfId="36" applyFont="1" applyFill="1" applyAlignment="1">
      <alignment vertical="top" wrapText="1"/>
      <protection/>
    </xf>
    <xf numFmtId="0" fontId="20" fillId="0" borderId="0" xfId="36" applyFont="1" applyFill="1" applyBorder="1" applyAlignment="1">
      <alignment/>
      <protection/>
    </xf>
    <xf numFmtId="0" fontId="15" fillId="0" borderId="12" xfId="36" applyFont="1" applyFill="1" applyBorder="1" applyAlignment="1">
      <alignment horizontal="left" vertical="center" wrapText="1"/>
      <protection/>
    </xf>
    <xf numFmtId="3" fontId="14" fillId="0" borderId="0" xfId="36" applyNumberFormat="1" applyFont="1" applyFill="1" applyBorder="1" applyAlignment="1">
      <alignment horizontal="left" vertical="center" wrapText="1"/>
      <protection/>
    </xf>
    <xf numFmtId="0" fontId="4" fillId="4" borderId="29" xfId="0" applyFont="1" applyFill="1" applyBorder="1" applyAlignment="1" applyProtection="1">
      <alignment horizontal="center" vertical="center" wrapText="1"/>
      <protection locked="0"/>
    </xf>
    <xf numFmtId="0" fontId="22" fillId="0" borderId="12" xfId="36" applyFont="1" applyFill="1" applyBorder="1" applyAlignment="1">
      <alignment horizontal="center" vertical="center" wrapText="1"/>
      <protection/>
    </xf>
    <xf numFmtId="0" fontId="20" fillId="0" borderId="12" xfId="37" applyFont="1" applyFill="1" applyBorder="1" applyAlignment="1">
      <alignment horizontal="center" vertical="center" wrapText="1"/>
      <protection/>
    </xf>
    <xf numFmtId="0" fontId="20" fillId="0" borderId="12" xfId="36" applyFont="1" applyFill="1" applyBorder="1" applyAlignment="1">
      <alignment horizontal="center" vertical="center"/>
      <protection/>
    </xf>
    <xf numFmtId="0" fontId="20" fillId="0" borderId="28" xfId="36" applyFont="1" applyFill="1" applyBorder="1" applyAlignment="1">
      <alignment horizontal="center" vertical="center"/>
      <protection/>
    </xf>
    <xf numFmtId="0" fontId="14" fillId="0" borderId="15" xfId="36" applyFont="1" applyFill="1" applyBorder="1" applyAlignment="1">
      <alignment/>
      <protection/>
    </xf>
    <xf numFmtId="0" fontId="14" fillId="0" borderId="17" xfId="36" applyFont="1" applyFill="1" applyBorder="1" applyAlignment="1">
      <alignment/>
      <protection/>
    </xf>
    <xf numFmtId="0" fontId="8" fillId="0" borderId="25" xfId="36" applyFont="1" applyFill="1" applyBorder="1" applyAlignment="1">
      <alignment/>
      <protection/>
    </xf>
    <xf numFmtId="0" fontId="8" fillId="0" borderId="0" xfId="36" applyFont="1" applyFill="1" applyAlignment="1">
      <alignment horizontal="left"/>
      <protection/>
    </xf>
    <xf numFmtId="0" fontId="22" fillId="0" borderId="0" xfId="36" applyFont="1" applyFill="1" applyAlignment="1">
      <alignment horizontal="left"/>
      <protection/>
    </xf>
    <xf numFmtId="0" fontId="25" fillId="0" borderId="25" xfId="36" applyFont="1" applyFill="1" applyBorder="1" applyAlignment="1">
      <alignment horizontal="left"/>
      <protection/>
    </xf>
    <xf numFmtId="0" fontId="8" fillId="0" borderId="12" xfId="36" applyFont="1" applyFill="1" applyBorder="1" applyAlignment="1">
      <alignment horizontal="center" vertical="center" wrapText="1"/>
      <protection/>
    </xf>
    <xf numFmtId="0" fontId="20" fillId="0" borderId="12" xfId="36" applyFont="1" applyFill="1" applyBorder="1" applyAlignment="1">
      <alignment horizontal="center" vertical="center" wrapText="1"/>
      <protection/>
    </xf>
    <xf numFmtId="0" fontId="45" fillId="4" borderId="19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36" applyFont="1" applyFill="1" applyBorder="1" applyAlignment="1">
      <alignment horizontal="left" vertical="top" wrapText="1"/>
      <protection/>
    </xf>
    <xf numFmtId="0" fontId="22" fillId="0" borderId="12" xfId="36" applyFont="1" applyFill="1" applyBorder="1" applyAlignment="1">
      <alignment horizontal="left" vertical="center" wrapText="1"/>
      <protection/>
    </xf>
    <xf numFmtId="0" fontId="15" fillId="0" borderId="12" xfId="36" applyFont="1" applyFill="1" applyBorder="1" applyAlignment="1">
      <alignment horizontal="center" vertical="center" wrapText="1"/>
      <protection/>
    </xf>
    <xf numFmtId="0" fontId="15" fillId="0" borderId="12" xfId="36" applyFont="1" applyFill="1" applyBorder="1" applyAlignment="1">
      <alignment horizontal="center" vertical="center" textRotation="90" wrapText="1"/>
      <protection/>
    </xf>
    <xf numFmtId="0" fontId="15" fillId="0" borderId="12" xfId="36" applyFont="1" applyFill="1" applyBorder="1" applyAlignment="1">
      <alignment horizontal="center" wrapText="1"/>
      <protection/>
    </xf>
    <xf numFmtId="0" fontId="46" fillId="0" borderId="12" xfId="36" applyFont="1" applyFill="1" applyBorder="1" applyAlignment="1">
      <alignment horizontal="center" vertical="center" textRotation="90" wrapText="1"/>
      <protection/>
    </xf>
    <xf numFmtId="0" fontId="46" fillId="0" borderId="12" xfId="36" applyFont="1" applyFill="1" applyBorder="1" applyAlignment="1">
      <alignment horizontal="center" vertical="center" wrapText="1"/>
      <protection/>
    </xf>
    <xf numFmtId="49" fontId="34" fillId="2" borderId="12" xfId="35" applyNumberFormat="1" applyFont="1" applyFill="1" applyBorder="1" applyAlignment="1">
      <alignment vertical="center" wrapText="1"/>
      <protection/>
    </xf>
    <xf numFmtId="0" fontId="40" fillId="0" borderId="12" xfId="81" applyFont="1" applyFill="1" applyBorder="1" applyAlignment="1">
      <alignment horizontal="center" vertical="center" wrapText="1"/>
      <protection/>
    </xf>
    <xf numFmtId="49" fontId="48" fillId="0" borderId="12" xfId="81" applyNumberFormat="1" applyFont="1" applyFill="1" applyBorder="1" applyAlignment="1">
      <alignment horizontal="left" vertical="center" wrapText="1"/>
      <protection/>
    </xf>
    <xf numFmtId="49" fontId="49" fillId="0" borderId="26" xfId="81" applyNumberFormat="1" applyFont="1" applyFill="1" applyBorder="1" applyAlignment="1">
      <alignment horizontal="left" vertical="center" wrapText="1"/>
      <protection/>
    </xf>
    <xf numFmtId="0" fontId="40" fillId="0" borderId="26" xfId="81" applyFont="1" applyFill="1" applyBorder="1" applyAlignment="1">
      <alignment horizontal="center" vertical="center" wrapText="1"/>
      <protection/>
    </xf>
    <xf numFmtId="0" fontId="50" fillId="0" borderId="12" xfId="81" applyFont="1" applyFill="1" applyBorder="1" applyAlignment="1">
      <alignment horizontal="center" vertical="center" wrapText="1"/>
      <protection/>
    </xf>
    <xf numFmtId="0" fontId="40" fillId="0" borderId="12" xfId="36" applyFont="1" applyFill="1" applyBorder="1" applyAlignment="1">
      <alignment horizontal="center" vertical="center" textRotation="90" wrapText="1"/>
      <protection/>
    </xf>
    <xf numFmtId="0" fontId="15" fillId="0" borderId="0" xfId="36" applyFont="1" applyFill="1" applyBorder="1" applyAlignment="1">
      <alignment vertical="center" wrapText="1"/>
      <protection/>
    </xf>
    <xf numFmtId="3" fontId="15" fillId="0" borderId="12" xfId="36" applyNumberFormat="1" applyFont="1" applyFill="1" applyBorder="1" applyAlignment="1">
      <alignment horizontal="center" vertical="center" wrapText="1"/>
      <protection/>
    </xf>
    <xf numFmtId="0" fontId="51" fillId="0" borderId="12" xfId="37" applyFont="1" applyFill="1" applyBorder="1" applyAlignment="1">
      <alignment horizontal="left" vertical="center" wrapText="1"/>
      <protection/>
    </xf>
    <xf numFmtId="0" fontId="51" fillId="0" borderId="12" xfId="36" applyFont="1" applyFill="1" applyBorder="1" applyAlignment="1">
      <alignment horizontal="left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 locked="0"/>
    </xf>
    <xf numFmtId="0" fontId="43" fillId="0" borderId="0" xfId="36" applyFont="1" applyFill="1" applyBorder="1" applyAlignment="1">
      <alignment horizontal="center" wrapText="1"/>
      <protection/>
    </xf>
    <xf numFmtId="0" fontId="43" fillId="0" borderId="0" xfId="36" applyFont="1" applyFill="1" applyBorder="1" applyAlignment="1">
      <alignment wrapText="1"/>
      <protection/>
    </xf>
    <xf numFmtId="0" fontId="43" fillId="0" borderId="0" xfId="36" applyFont="1" applyFill="1" applyAlignment="1">
      <alignment wrapText="1"/>
      <protection/>
    </xf>
    <xf numFmtId="0" fontId="24" fillId="0" borderId="0" xfId="36" applyFont="1" applyFill="1" applyAlignment="1">
      <alignment vertical="top"/>
      <protection/>
    </xf>
    <xf numFmtId="0" fontId="22" fillId="0" borderId="12" xfId="36" applyFont="1" applyFill="1" applyBorder="1" applyAlignment="1">
      <alignment vertical="center" wrapText="1"/>
      <protection/>
    </xf>
    <xf numFmtId="0" fontId="22" fillId="0" borderId="26" xfId="36" applyFont="1" applyFill="1" applyBorder="1" applyAlignment="1">
      <alignment vertical="center" wrapText="1"/>
      <protection/>
    </xf>
    <xf numFmtId="0" fontId="51" fillId="0" borderId="0" xfId="36" applyFont="1" applyFill="1" applyBorder="1" applyAlignment="1">
      <alignment horizontal="center" vertical="center" textRotation="89"/>
      <protection/>
    </xf>
    <xf numFmtId="0" fontId="51" fillId="2" borderId="30" xfId="37" applyFont="1" applyFill="1" applyBorder="1" applyAlignment="1">
      <alignment horizontal="left" vertical="center" wrapText="1"/>
      <protection/>
    </xf>
    <xf numFmtId="0" fontId="20" fillId="2" borderId="30" xfId="36" applyFont="1" applyFill="1" applyBorder="1" applyAlignment="1">
      <alignment horizontal="center" vertical="center"/>
      <protection/>
    </xf>
    <xf numFmtId="3" fontId="15" fillId="2" borderId="30" xfId="36" applyNumberFormat="1" applyFont="1" applyFill="1" applyBorder="1" applyAlignment="1">
      <alignment horizontal="right" vertical="center" wrapText="1"/>
      <protection/>
    </xf>
    <xf numFmtId="0" fontId="51" fillId="2" borderId="0" xfId="37" applyFont="1" applyFill="1" applyBorder="1" applyAlignment="1">
      <alignment horizontal="left" vertical="center" wrapText="1"/>
      <protection/>
    </xf>
    <xf numFmtId="0" fontId="20" fillId="2" borderId="0" xfId="36" applyFont="1" applyFill="1" applyBorder="1" applyAlignment="1">
      <alignment horizontal="center" vertical="center"/>
      <protection/>
    </xf>
    <xf numFmtId="3" fontId="15" fillId="2" borderId="0" xfId="36" applyNumberFormat="1" applyFont="1" applyFill="1" applyBorder="1" applyAlignment="1">
      <alignment horizontal="right" vertical="center" wrapText="1"/>
      <protection/>
    </xf>
    <xf numFmtId="0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54" fillId="0" borderId="0" xfId="0" applyNumberFormat="1" applyFont="1" applyAlignment="1">
      <alignment/>
    </xf>
    <xf numFmtId="0" fontId="14" fillId="0" borderId="12" xfId="36" applyFont="1" applyFill="1" applyBorder="1" applyAlignment="1">
      <alignment horizontal="left" vertical="center" wrapText="1"/>
      <protection/>
    </xf>
    <xf numFmtId="49" fontId="3" fillId="0" borderId="12" xfId="36" applyNumberFormat="1" applyFont="1" applyFill="1" applyBorder="1" applyAlignment="1">
      <alignment horizontal="center" vertical="center" wrapText="1"/>
      <protection/>
    </xf>
    <xf numFmtId="49" fontId="30" fillId="0" borderId="12" xfId="36" applyNumberFormat="1" applyFont="1" applyFill="1" applyBorder="1" applyAlignment="1">
      <alignment horizontal="center" vertical="center" wrapText="1"/>
      <protection/>
    </xf>
    <xf numFmtId="0" fontId="23" fillId="0" borderId="12" xfId="81" applyFont="1" applyFill="1" applyBorder="1" applyAlignment="1">
      <alignment horizontal="center" vertical="center" wrapText="1"/>
      <protection/>
    </xf>
    <xf numFmtId="0" fontId="40" fillId="0" borderId="12" xfId="81" applyFont="1" applyFill="1" applyBorder="1" applyAlignment="1">
      <alignment horizontal="center" vertical="center" wrapText="1"/>
      <protection/>
    </xf>
    <xf numFmtId="0" fontId="32" fillId="0" borderId="12" xfId="83" applyNumberFormat="1" applyFont="1" applyFill="1" applyBorder="1" applyAlignment="1">
      <alignment horizontal="center" vertical="center" wrapText="1"/>
      <protection/>
    </xf>
    <xf numFmtId="49" fontId="48" fillId="0" borderId="17" xfId="81" applyNumberFormat="1" applyFont="1" applyFill="1" applyBorder="1" applyAlignment="1">
      <alignment vertical="center" wrapText="1"/>
      <protection/>
    </xf>
    <xf numFmtId="0" fontId="28" fillId="0" borderId="0" xfId="36" applyFont="1" applyFill="1" applyBorder="1" applyAlignment="1">
      <alignment horizontal="center" vertical="center"/>
      <protection/>
    </xf>
    <xf numFmtId="0" fontId="58" fillId="0" borderId="0" xfId="83" applyNumberFormat="1" applyFont="1" applyFill="1" applyBorder="1" applyAlignment="1">
      <alignment horizontal="center" vertical="center" wrapText="1"/>
      <protection/>
    </xf>
    <xf numFmtId="0" fontId="32" fillId="0" borderId="28" xfId="83" applyNumberFormat="1" applyFont="1" applyFill="1" applyBorder="1" applyAlignment="1">
      <alignment horizontal="center" vertical="center" wrapText="1"/>
      <protection/>
    </xf>
    <xf numFmtId="0" fontId="32" fillId="0" borderId="26" xfId="83" applyNumberFormat="1" applyFont="1" applyFill="1" applyBorder="1" applyAlignment="1">
      <alignment horizontal="center" vertical="center" wrapText="1"/>
      <protection/>
    </xf>
    <xf numFmtId="0" fontId="51" fillId="2" borderId="0" xfId="36" applyFont="1" applyFill="1" applyBorder="1" applyAlignment="1">
      <alignment horizontal="center" vertical="center" textRotation="89"/>
      <protection/>
    </xf>
    <xf numFmtId="0" fontId="3" fillId="2" borderId="0" xfId="36" applyFont="1" applyFill="1" applyBorder="1">
      <alignment/>
      <protection/>
    </xf>
    <xf numFmtId="0" fontId="0" fillId="0" borderId="12" xfId="66" applyNumberFormat="1" applyBorder="1">
      <alignment/>
      <protection/>
    </xf>
    <xf numFmtId="0" fontId="60" fillId="0" borderId="0" xfId="0" applyNumberFormat="1" applyFont="1" applyAlignment="1">
      <alignment/>
    </xf>
    <xf numFmtId="0" fontId="40" fillId="0" borderId="12" xfId="8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Border="1" applyAlignment="1">
      <alignment horizontal="center" vertical="center" wrapText="1"/>
    </xf>
    <xf numFmtId="0" fontId="0" fillId="0" borderId="0" xfId="64">
      <alignment/>
      <protection/>
    </xf>
    <xf numFmtId="0" fontId="112" fillId="26" borderId="0" xfId="82" applyFont="1" applyFill="1" applyAlignment="1">
      <alignment vertical="center"/>
      <protection/>
    </xf>
    <xf numFmtId="0" fontId="113" fillId="26" borderId="0" xfId="60" applyFont="1" applyFill="1" applyAlignment="1">
      <alignment/>
      <protection/>
    </xf>
    <xf numFmtId="0" fontId="113" fillId="26" borderId="31" xfId="60" applyFont="1" applyFill="1" applyBorder="1" applyAlignment="1">
      <alignment/>
      <protection/>
    </xf>
    <xf numFmtId="0" fontId="112" fillId="26" borderId="32" xfId="82" applyFont="1" applyFill="1" applyBorder="1" applyAlignment="1">
      <alignment vertical="center"/>
      <protection/>
    </xf>
    <xf numFmtId="0" fontId="114" fillId="26" borderId="25" xfId="82" applyFont="1" applyFill="1" applyBorder="1" applyAlignment="1" quotePrefix="1">
      <alignment vertical="center"/>
      <protection/>
    </xf>
    <xf numFmtId="0" fontId="115" fillId="26" borderId="15" xfId="82" applyFont="1" applyFill="1" applyBorder="1" applyAlignment="1" quotePrefix="1">
      <alignment vertical="center" wrapText="1"/>
      <protection/>
    </xf>
    <xf numFmtId="0" fontId="116" fillId="26" borderId="15" xfId="82" applyFont="1" applyFill="1" applyBorder="1">
      <alignment/>
      <protection/>
    </xf>
    <xf numFmtId="0" fontId="117" fillId="26" borderId="15" xfId="82" applyFont="1" applyFill="1" applyBorder="1" applyAlignment="1">
      <alignment horizontal="center" vertical="center" wrapText="1"/>
      <protection/>
    </xf>
    <xf numFmtId="0" fontId="116" fillId="26" borderId="15" xfId="82" applyFont="1" applyFill="1" applyBorder="1" applyAlignment="1">
      <alignment horizontal="center"/>
      <protection/>
    </xf>
    <xf numFmtId="0" fontId="116" fillId="26" borderId="17" xfId="82" applyFont="1" applyFill="1" applyBorder="1">
      <alignment/>
      <protection/>
    </xf>
    <xf numFmtId="0" fontId="40" fillId="0" borderId="33" xfId="36" applyFont="1" applyFill="1" applyBorder="1" applyAlignment="1">
      <alignment horizontal="center" vertical="center" textRotation="90" wrapText="1"/>
      <protection/>
    </xf>
    <xf numFmtId="49" fontId="32" fillId="0" borderId="34" xfId="84" applyNumberFormat="1" applyFont="1" applyFill="1" applyBorder="1" applyAlignment="1">
      <alignment horizontal="center" vertical="center" wrapText="1"/>
      <protection/>
    </xf>
    <xf numFmtId="0" fontId="32" fillId="0" borderId="35" xfId="36" applyFont="1" applyFill="1" applyBorder="1" applyAlignment="1">
      <alignment horizontal="center" vertical="center" wrapText="1"/>
      <protection/>
    </xf>
    <xf numFmtId="0" fontId="32" fillId="0" borderId="29" xfId="36" applyFont="1" applyFill="1" applyBorder="1" applyAlignment="1">
      <alignment horizontal="center" vertical="center" wrapText="1"/>
      <protection/>
    </xf>
    <xf numFmtId="0" fontId="32" fillId="0" borderId="36" xfId="36" applyFont="1" applyFill="1" applyBorder="1" applyAlignment="1">
      <alignment horizontal="center" vertical="center" wrapText="1"/>
      <protection/>
    </xf>
    <xf numFmtId="3" fontId="118" fillId="26" borderId="37" xfId="60" applyNumberFormat="1" applyFont="1" applyFill="1" applyBorder="1" applyAlignment="1">
      <alignment horizontal="center" vertical="center" wrapText="1"/>
      <protection/>
    </xf>
    <xf numFmtId="0" fontId="119" fillId="26" borderId="38" xfId="80" applyFont="1" applyFill="1" applyBorder="1" applyAlignment="1">
      <alignment horizontal="left" vertical="center" wrapText="1"/>
      <protection/>
    </xf>
    <xf numFmtId="1" fontId="118" fillId="26" borderId="39" xfId="66" applyNumberFormat="1" applyFont="1" applyFill="1" applyBorder="1" applyAlignment="1">
      <alignment horizontal="center" vertical="center" wrapText="1"/>
      <protection/>
    </xf>
    <xf numFmtId="0" fontId="119" fillId="26" borderId="25" xfId="80" applyFont="1" applyFill="1" applyBorder="1" applyAlignment="1">
      <alignment horizontal="left" vertical="center" wrapText="1"/>
      <protection/>
    </xf>
    <xf numFmtId="0" fontId="119" fillId="26" borderId="40" xfId="80" applyFont="1" applyFill="1" applyBorder="1" applyAlignment="1">
      <alignment horizontal="left" vertical="center" wrapText="1"/>
      <protection/>
    </xf>
    <xf numFmtId="1" fontId="118" fillId="26" borderId="41" xfId="66" applyNumberFormat="1" applyFont="1" applyFill="1" applyBorder="1" applyAlignment="1">
      <alignment horizontal="center" vertical="center" wrapText="1"/>
      <protection/>
    </xf>
    <xf numFmtId="1" fontId="114" fillId="27" borderId="22" xfId="66" applyNumberFormat="1" applyFont="1" applyFill="1" applyBorder="1" applyAlignment="1">
      <alignment horizontal="center" vertical="center" wrapText="1"/>
      <protection/>
    </xf>
    <xf numFmtId="1" fontId="118" fillId="26" borderId="34" xfId="66" applyNumberFormat="1" applyFont="1" applyFill="1" applyBorder="1" applyAlignment="1">
      <alignment horizontal="center" vertical="center" wrapText="1"/>
      <protection/>
    </xf>
    <xf numFmtId="0" fontId="119" fillId="26" borderId="27" xfId="80" applyFont="1" applyFill="1" applyBorder="1" applyAlignment="1">
      <alignment horizontal="left" vertical="center" wrapText="1"/>
      <protection/>
    </xf>
    <xf numFmtId="0" fontId="119" fillId="26" borderId="15" xfId="80" applyFont="1" applyFill="1" applyBorder="1" applyAlignment="1">
      <alignment horizontal="left" vertical="center" wrapText="1"/>
      <protection/>
    </xf>
    <xf numFmtId="0" fontId="119" fillId="26" borderId="30" xfId="80" applyFont="1" applyFill="1" applyBorder="1" applyAlignment="1">
      <alignment horizontal="left" vertical="center" wrapText="1"/>
      <protection/>
    </xf>
    <xf numFmtId="1" fontId="114" fillId="27" borderId="23" xfId="66" applyNumberFormat="1" applyFont="1" applyFill="1" applyBorder="1" applyAlignment="1">
      <alignment horizontal="center" vertical="center" wrapText="1"/>
      <protection/>
    </xf>
    <xf numFmtId="1" fontId="118" fillId="26" borderId="42" xfId="66" applyNumberFormat="1" applyFont="1" applyFill="1" applyBorder="1" applyAlignment="1">
      <alignment horizontal="center" vertical="center" wrapText="1"/>
      <protection/>
    </xf>
    <xf numFmtId="1" fontId="118" fillId="26" borderId="43" xfId="66" applyNumberFormat="1" applyFont="1" applyFill="1" applyBorder="1" applyAlignment="1">
      <alignment horizontal="center" vertical="center" wrapText="1"/>
      <protection/>
    </xf>
    <xf numFmtId="1" fontId="118" fillId="26" borderId="44" xfId="66" applyNumberFormat="1" applyFont="1" applyFill="1" applyBorder="1" applyAlignment="1">
      <alignment horizontal="center" vertical="center" wrapText="1"/>
      <protection/>
    </xf>
    <xf numFmtId="3" fontId="114" fillId="28" borderId="45" xfId="60" applyNumberFormat="1" applyFont="1" applyFill="1" applyBorder="1" applyAlignment="1">
      <alignment horizontal="right" vertical="center" wrapText="1"/>
      <protection/>
    </xf>
    <xf numFmtId="3" fontId="114" fillId="28" borderId="46" xfId="60" applyNumberFormat="1" applyFont="1" applyFill="1" applyBorder="1" applyAlignment="1">
      <alignment horizontal="right" vertical="center" wrapText="1"/>
      <protection/>
    </xf>
    <xf numFmtId="0" fontId="120" fillId="28" borderId="47" xfId="60" applyFont="1" applyFill="1" applyBorder="1" applyAlignment="1">
      <alignment horizontal="right"/>
      <protection/>
    </xf>
    <xf numFmtId="3" fontId="119" fillId="28" borderId="16" xfId="60" applyNumberFormat="1" applyFont="1" applyFill="1" applyBorder="1" applyAlignment="1">
      <alignment horizontal="right" vertical="center"/>
      <protection/>
    </xf>
    <xf numFmtId="3" fontId="119" fillId="28" borderId="26" xfId="60" applyNumberFormat="1" applyFont="1" applyFill="1" applyBorder="1" applyAlignment="1">
      <alignment horizontal="right" vertical="center"/>
      <protection/>
    </xf>
    <xf numFmtId="0" fontId="119" fillId="28" borderId="48" xfId="82" applyFont="1" applyFill="1" applyBorder="1" applyAlignment="1">
      <alignment horizontal="right"/>
      <protection/>
    </xf>
    <xf numFmtId="3" fontId="119" fillId="28" borderId="17" xfId="60" applyNumberFormat="1" applyFont="1" applyFill="1" applyBorder="1" applyAlignment="1">
      <alignment horizontal="right" vertical="center"/>
      <protection/>
    </xf>
    <xf numFmtId="3" fontId="119" fillId="28" borderId="12" xfId="60" applyNumberFormat="1" applyFont="1" applyFill="1" applyBorder="1" applyAlignment="1">
      <alignment horizontal="right" vertical="center"/>
      <protection/>
    </xf>
    <xf numFmtId="0" fontId="119" fillId="28" borderId="49" xfId="82" applyFont="1" applyFill="1" applyBorder="1" applyAlignment="1">
      <alignment horizontal="right"/>
      <protection/>
    </xf>
    <xf numFmtId="3" fontId="119" fillId="28" borderId="50" xfId="60" applyNumberFormat="1" applyFont="1" applyFill="1" applyBorder="1" applyAlignment="1">
      <alignment horizontal="right" vertical="center"/>
      <protection/>
    </xf>
    <xf numFmtId="3" fontId="119" fillId="28" borderId="28" xfId="60" applyNumberFormat="1" applyFont="1" applyFill="1" applyBorder="1" applyAlignment="1">
      <alignment horizontal="right" vertical="center"/>
      <protection/>
    </xf>
    <xf numFmtId="0" fontId="119" fillId="28" borderId="51" xfId="82" applyFont="1" applyFill="1" applyBorder="1" applyAlignment="1">
      <alignment horizontal="right"/>
      <protection/>
    </xf>
    <xf numFmtId="1" fontId="114" fillId="28" borderId="52" xfId="66" applyNumberFormat="1" applyFont="1" applyFill="1" applyBorder="1" applyAlignment="1">
      <alignment horizontal="right" vertical="center" wrapText="1"/>
      <protection/>
    </xf>
    <xf numFmtId="1" fontId="114" fillId="28" borderId="29" xfId="66" applyNumberFormat="1" applyFont="1" applyFill="1" applyBorder="1" applyAlignment="1">
      <alignment horizontal="right" vertical="center" wrapText="1"/>
      <protection/>
    </xf>
    <xf numFmtId="0" fontId="119" fillId="28" borderId="36" xfId="82" applyFont="1" applyFill="1" applyBorder="1" applyAlignment="1">
      <alignment horizontal="right"/>
      <protection/>
    </xf>
    <xf numFmtId="3" fontId="119" fillId="28" borderId="53" xfId="60" applyNumberFormat="1" applyFont="1" applyFill="1" applyBorder="1" applyAlignment="1">
      <alignment horizontal="right" vertical="center"/>
      <protection/>
    </xf>
    <xf numFmtId="3" fontId="119" fillId="28" borderId="54" xfId="60" applyNumberFormat="1" applyFont="1" applyFill="1" applyBorder="1" applyAlignment="1">
      <alignment horizontal="right" vertical="center"/>
      <protection/>
    </xf>
    <xf numFmtId="0" fontId="119" fillId="28" borderId="55" xfId="82" applyFont="1" applyFill="1" applyBorder="1" applyAlignment="1">
      <alignment horizontal="right"/>
      <protection/>
    </xf>
    <xf numFmtId="3" fontId="119" fillId="28" borderId="56" xfId="60" applyNumberFormat="1" applyFont="1" applyFill="1" applyBorder="1" applyAlignment="1">
      <alignment horizontal="right" vertical="center"/>
      <protection/>
    </xf>
    <xf numFmtId="3" fontId="119" fillId="28" borderId="10" xfId="60" applyNumberFormat="1" applyFont="1" applyFill="1" applyBorder="1" applyAlignment="1">
      <alignment horizontal="right" vertical="center"/>
      <protection/>
    </xf>
    <xf numFmtId="1" fontId="114" fillId="28" borderId="35" xfId="66" applyNumberFormat="1" applyFont="1" applyFill="1" applyBorder="1" applyAlignment="1">
      <alignment horizontal="right" vertical="center" wrapText="1"/>
      <protection/>
    </xf>
    <xf numFmtId="0" fontId="121" fillId="0" borderId="0" xfId="64" applyFont="1" applyAlignment="1">
      <alignment vertical="center"/>
      <protection/>
    </xf>
    <xf numFmtId="0" fontId="14" fillId="9" borderId="53" xfId="66" applyFont="1" applyFill="1" applyBorder="1" applyAlignment="1">
      <alignment/>
      <protection/>
    </xf>
    <xf numFmtId="0" fontId="14" fillId="9" borderId="55" xfId="66" applyFont="1" applyFill="1" applyBorder="1" applyAlignment="1">
      <alignment horizontal="center" vertical="center" wrapText="1"/>
      <protection/>
    </xf>
    <xf numFmtId="0" fontId="3" fillId="0" borderId="0" xfId="66" applyFont="1">
      <alignment/>
      <protection/>
    </xf>
    <xf numFmtId="0" fontId="3" fillId="0" borderId="0" xfId="66" applyFont="1" applyAlignment="1">
      <alignment horizontal="center" vertical="center" wrapText="1"/>
      <protection/>
    </xf>
    <xf numFmtId="3" fontId="23" fillId="4" borderId="12" xfId="36" applyNumberFormat="1" applyFont="1" applyFill="1" applyBorder="1" applyAlignment="1">
      <alignment horizontal="right" vertical="center" wrapText="1"/>
      <protection/>
    </xf>
    <xf numFmtId="3" fontId="23" fillId="2" borderId="27" xfId="36" applyNumberFormat="1" applyFont="1" applyFill="1" applyBorder="1" applyAlignment="1">
      <alignment horizontal="right" vertical="center" wrapText="1"/>
      <protection/>
    </xf>
    <xf numFmtId="3" fontId="23" fillId="4" borderId="26" xfId="36" applyNumberFormat="1" applyFont="1" applyFill="1" applyBorder="1" applyAlignment="1">
      <alignment horizontal="right" vertical="center" wrapText="1"/>
      <protection/>
    </xf>
    <xf numFmtId="0" fontId="122" fillId="0" borderId="12" xfId="66" applyNumberFormat="1" applyFont="1" applyBorder="1" applyAlignment="1">
      <alignment horizontal="center"/>
      <protection/>
    </xf>
    <xf numFmtId="0" fontId="123" fillId="0" borderId="12" xfId="66" applyNumberFormat="1" applyFont="1" applyBorder="1">
      <alignment/>
      <protection/>
    </xf>
    <xf numFmtId="0" fontId="0" fillId="0" borderId="12" xfId="66" applyNumberFormat="1" applyBorder="1" applyAlignment="1">
      <alignment wrapText="1"/>
      <protection/>
    </xf>
    <xf numFmtId="0" fontId="124" fillId="0" borderId="12" xfId="0" applyNumberFormat="1" applyFont="1" applyBorder="1" applyAlignment="1">
      <alignment horizontal="center" vertical="center" wrapText="1"/>
    </xf>
    <xf numFmtId="3" fontId="119" fillId="29" borderId="57" xfId="60" applyNumberFormat="1" applyFont="1" applyFill="1" applyBorder="1" applyAlignment="1">
      <alignment horizontal="right" vertical="center"/>
      <protection/>
    </xf>
    <xf numFmtId="3" fontId="119" fillId="29" borderId="58" xfId="60" applyNumberFormat="1" applyFont="1" applyFill="1" applyBorder="1" applyAlignment="1">
      <alignment horizontal="right" vertical="center"/>
      <protection/>
    </xf>
    <xf numFmtId="0" fontId="61" fillId="0" borderId="0" xfId="68" applyFont="1">
      <alignment/>
      <protection/>
    </xf>
    <xf numFmtId="3" fontId="119" fillId="29" borderId="17" xfId="60" applyNumberFormat="1" applyFont="1" applyFill="1" applyBorder="1" applyAlignment="1">
      <alignment horizontal="right" vertical="center"/>
      <protection/>
    </xf>
    <xf numFmtId="3" fontId="119" fillId="29" borderId="13" xfId="60" applyNumberFormat="1" applyFont="1" applyFill="1" applyBorder="1" applyAlignment="1">
      <alignment horizontal="right" vertical="center"/>
      <protection/>
    </xf>
    <xf numFmtId="1" fontId="118" fillId="26" borderId="59" xfId="66" applyNumberFormat="1" applyFont="1" applyFill="1" applyBorder="1" applyAlignment="1">
      <alignment horizontal="center" vertical="center" wrapText="1"/>
      <protection/>
    </xf>
    <xf numFmtId="0" fontId="30" fillId="0" borderId="12" xfId="82" applyFont="1" applyFill="1" applyBorder="1" applyAlignment="1">
      <alignment horizontal="center" vertical="center" wrapText="1"/>
      <protection/>
    </xf>
    <xf numFmtId="0" fontId="30" fillId="0" borderId="12" xfId="82" applyFont="1" applyFill="1" applyBorder="1" applyAlignment="1" applyProtection="1">
      <alignment horizontal="center" vertical="center" wrapText="1"/>
      <protection/>
    </xf>
    <xf numFmtId="0" fontId="40" fillId="0" borderId="26" xfId="81" applyFont="1" applyFill="1" applyBorder="1" applyAlignment="1">
      <alignment horizontal="center" vertical="center" wrapText="1"/>
      <protection/>
    </xf>
    <xf numFmtId="49" fontId="22" fillId="0" borderId="12" xfId="36" applyNumberFormat="1" applyFont="1" applyFill="1" applyBorder="1" applyAlignment="1">
      <alignment horizontal="center" vertical="center" wrapText="1"/>
      <protection/>
    </xf>
    <xf numFmtId="0" fontId="51" fillId="0" borderId="30" xfId="36" applyFont="1" applyFill="1" applyBorder="1" applyAlignment="1">
      <alignment vertical="center" textRotation="89"/>
      <protection/>
    </xf>
    <xf numFmtId="0" fontId="22" fillId="0" borderId="12" xfId="37" applyFont="1" applyFill="1" applyBorder="1" applyAlignment="1">
      <alignment horizontal="left" vertical="center" wrapText="1"/>
      <protection/>
    </xf>
    <xf numFmtId="0" fontId="66" fillId="0" borderId="0" xfId="37" applyFont="1" applyFill="1" applyAlignment="1">
      <alignment horizontal="left" vertical="center"/>
      <protection/>
    </xf>
    <xf numFmtId="0" fontId="22" fillId="0" borderId="25" xfId="36" applyFont="1" applyFill="1" applyBorder="1" applyAlignment="1">
      <alignment horizontal="left" vertical="center" wrapText="1"/>
      <protection/>
    </xf>
    <xf numFmtId="0" fontId="8" fillId="0" borderId="17" xfId="59" applyNumberFormat="1" applyFont="1" applyBorder="1" applyAlignment="1">
      <alignment horizontal="center" vertical="center" wrapText="1"/>
      <protection/>
    </xf>
    <xf numFmtId="0" fontId="14" fillId="23" borderId="17" xfId="59" applyNumberFormat="1" applyFont="1" applyFill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>
      <alignment wrapText="1"/>
    </xf>
    <xf numFmtId="0" fontId="8" fillId="0" borderId="49" xfId="0" applyFont="1" applyBorder="1" applyAlignment="1">
      <alignment horizontal="right"/>
    </xf>
    <xf numFmtId="49" fontId="8" fillId="0" borderId="11" xfId="0" applyNumberFormat="1" applyFont="1" applyFill="1" applyBorder="1" applyAlignment="1">
      <alignment wrapText="1"/>
    </xf>
    <xf numFmtId="0" fontId="8" fillId="0" borderId="60" xfId="0" applyFont="1" applyFill="1" applyBorder="1" applyAlignment="1">
      <alignment horizontal="right"/>
    </xf>
    <xf numFmtId="0" fontId="21" fillId="26" borderId="12" xfId="36" applyFont="1" applyFill="1" applyBorder="1" applyAlignment="1">
      <alignment horizontal="center" vertical="center" wrapText="1"/>
      <protection/>
    </xf>
    <xf numFmtId="49" fontId="15" fillId="0" borderId="12" xfId="36" applyNumberFormat="1" applyFont="1" applyFill="1" applyBorder="1" applyAlignment="1">
      <alignment horizontal="center" vertical="center" wrapText="1"/>
      <protection/>
    </xf>
    <xf numFmtId="0" fontId="23" fillId="0" borderId="12" xfId="82" applyFont="1" applyFill="1" applyBorder="1" applyAlignment="1">
      <alignment horizontal="center" vertical="center" wrapText="1"/>
      <protection/>
    </xf>
    <xf numFmtId="0" fontId="22" fillId="0" borderId="0" xfId="36" applyFont="1" applyFill="1">
      <alignment/>
      <protection/>
    </xf>
    <xf numFmtId="0" fontId="31" fillId="0" borderId="12" xfId="82" applyFont="1" applyFill="1" applyBorder="1" applyAlignment="1" applyProtection="1">
      <alignment horizontal="center" vertical="center" wrapText="1"/>
      <protection/>
    </xf>
    <xf numFmtId="0" fontId="28" fillId="0" borderId="12" xfId="83" applyNumberFormat="1" applyFont="1" applyFill="1" applyBorder="1" applyAlignment="1">
      <alignment horizontal="center" vertical="center" wrapText="1"/>
      <protection/>
    </xf>
    <xf numFmtId="0" fontId="22" fillId="0" borderId="28" xfId="86" applyFont="1" applyFill="1" applyBorder="1" applyAlignment="1">
      <alignment vertical="center" wrapText="1"/>
      <protection/>
    </xf>
    <xf numFmtId="0" fontId="22" fillId="0" borderId="25" xfId="36" applyFont="1" applyFill="1" applyBorder="1" applyAlignment="1">
      <alignment horizontal="left" vertical="center"/>
      <protection/>
    </xf>
    <xf numFmtId="0" fontId="22" fillId="0" borderId="0" xfId="36" applyFont="1" applyFill="1" applyBorder="1" applyAlignment="1">
      <alignment horizontal="center" vertical="center" wrapText="1"/>
      <protection/>
    </xf>
    <xf numFmtId="0" fontId="22" fillId="26" borderId="0" xfId="87" applyFont="1" applyFill="1" applyBorder="1" applyAlignment="1">
      <alignment horizontal="left" vertical="center" wrapText="1"/>
      <protection/>
    </xf>
    <xf numFmtId="0" fontId="20" fillId="26" borderId="0" xfId="36" applyFont="1" applyFill="1" applyBorder="1" applyAlignment="1">
      <alignment horizontal="center" vertical="center"/>
      <protection/>
    </xf>
    <xf numFmtId="3" fontId="23" fillId="26" borderId="0" xfId="36" applyNumberFormat="1" applyFont="1" applyFill="1" applyBorder="1" applyAlignment="1">
      <alignment horizontal="right" vertical="center" wrapText="1"/>
      <protection/>
    </xf>
    <xf numFmtId="0" fontId="14" fillId="0" borderId="12" xfId="36" applyFont="1" applyFill="1" applyBorder="1" applyAlignment="1">
      <alignment horizontal="center" vertical="center"/>
      <protection/>
    </xf>
    <xf numFmtId="0" fontId="14" fillId="0" borderId="12" xfId="36" applyFont="1" applyFill="1" applyBorder="1" applyAlignment="1">
      <alignment horizontal="center" vertical="center" wrapText="1"/>
      <protection/>
    </xf>
    <xf numFmtId="0" fontId="0" fillId="0" borderId="12" xfId="62" applyNumberFormat="1" applyBorder="1" applyAlignment="1">
      <alignment horizontal="center" vertical="center" wrapText="1"/>
      <protection/>
    </xf>
    <xf numFmtId="0" fontId="59" fillId="30" borderId="12" xfId="62" applyNumberFormat="1" applyFont="1" applyFill="1" applyBorder="1" applyAlignment="1">
      <alignment horizontal="center" vertical="center" wrapText="1"/>
      <protection/>
    </xf>
    <xf numFmtId="0" fontId="125" fillId="0" borderId="12" xfId="62" applyNumberFormat="1" applyFont="1" applyBorder="1" applyAlignment="1">
      <alignment horizontal="center" vertical="center" wrapText="1"/>
      <protection/>
    </xf>
    <xf numFmtId="0" fontId="126" fillId="0" borderId="12" xfId="0" applyNumberFormat="1" applyFont="1" applyBorder="1" applyAlignment="1">
      <alignment horizontal="center" vertical="center" wrapText="1"/>
    </xf>
    <xf numFmtId="0" fontId="127" fillId="0" borderId="12" xfId="62" applyNumberFormat="1" applyFont="1" applyBorder="1" applyAlignment="1">
      <alignment horizontal="center" vertical="center" wrapText="1"/>
      <protection/>
    </xf>
    <xf numFmtId="0" fontId="128" fillId="30" borderId="12" xfId="62" applyNumberFormat="1" applyFont="1" applyFill="1" applyBorder="1" applyAlignment="1">
      <alignment horizontal="center" vertical="center" wrapText="1"/>
      <protection/>
    </xf>
    <xf numFmtId="1" fontId="23" fillId="0" borderId="23" xfId="66" applyNumberFormat="1" applyFont="1" applyFill="1" applyBorder="1" applyAlignment="1">
      <alignment horizontal="left" vertical="center" wrapText="1"/>
      <protection/>
    </xf>
    <xf numFmtId="49" fontId="23" fillId="0" borderId="12" xfId="63" applyNumberFormat="1" applyFont="1" applyFill="1" applyBorder="1" applyAlignment="1">
      <alignment horizontal="left" vertical="center" wrapText="1"/>
      <protection/>
    </xf>
    <xf numFmtId="0" fontId="22" fillId="0" borderId="12" xfId="36" applyFont="1" applyFill="1" applyBorder="1" applyAlignment="1">
      <alignment horizontal="center" vertical="center"/>
      <protection/>
    </xf>
    <xf numFmtId="0" fontId="22" fillId="0" borderId="27" xfId="86" applyFont="1" applyFill="1" applyBorder="1" applyAlignment="1">
      <alignment horizontal="left" vertical="center" wrapText="1"/>
      <protection/>
    </xf>
    <xf numFmtId="0" fontId="22" fillId="0" borderId="0" xfId="36" applyFont="1" applyFill="1" applyAlignment="1">
      <alignment vertical="center"/>
      <protection/>
    </xf>
    <xf numFmtId="3" fontId="30" fillId="9" borderId="12" xfId="36" applyNumberFormat="1" applyFont="1" applyFill="1" applyBorder="1" applyAlignment="1">
      <alignment horizontal="right" vertical="center" wrapText="1"/>
      <protection/>
    </xf>
    <xf numFmtId="3" fontId="29" fillId="9" borderId="12" xfId="36" applyNumberFormat="1" applyFont="1" applyFill="1" applyBorder="1" applyAlignment="1">
      <alignment horizontal="right" vertical="center" wrapText="1"/>
      <protection/>
    </xf>
    <xf numFmtId="3" fontId="29" fillId="4" borderId="12" xfId="36" applyNumberFormat="1" applyFont="1" applyFill="1" applyBorder="1" applyAlignment="1">
      <alignment horizontal="right" vertical="center" wrapText="1"/>
      <protection/>
    </xf>
    <xf numFmtId="3" fontId="30" fillId="3" borderId="12" xfId="36" applyNumberFormat="1" applyFont="1" applyFill="1" applyBorder="1" applyAlignment="1">
      <alignment horizontal="right" vertical="center" wrapText="1"/>
      <protection/>
    </xf>
    <xf numFmtId="3" fontId="29" fillId="4" borderId="12" xfId="36" applyNumberFormat="1" applyFont="1" applyFill="1" applyBorder="1" applyAlignment="1">
      <alignment horizontal="right" vertical="center"/>
      <protection/>
    </xf>
    <xf numFmtId="3" fontId="29" fillId="7" borderId="12" xfId="36" applyNumberFormat="1" applyFont="1" applyFill="1" applyBorder="1" applyAlignment="1">
      <alignment horizontal="right" vertical="center"/>
      <protection/>
    </xf>
    <xf numFmtId="3" fontId="29" fillId="3" borderId="12" xfId="36" applyNumberFormat="1" applyFont="1" applyFill="1" applyBorder="1" applyAlignment="1">
      <alignment horizontal="right" vertical="center"/>
      <protection/>
    </xf>
    <xf numFmtId="3" fontId="29" fillId="4" borderId="26" xfId="36" applyNumberFormat="1" applyFont="1" applyFill="1" applyBorder="1" applyAlignment="1">
      <alignment horizontal="right" vertical="center"/>
      <protection/>
    </xf>
    <xf numFmtId="0" fontId="69" fillId="4" borderId="12" xfId="36" applyFont="1" applyFill="1" applyBorder="1">
      <alignment/>
      <protection/>
    </xf>
    <xf numFmtId="0" fontId="69" fillId="0" borderId="0" xfId="36" applyFont="1" applyFill="1">
      <alignment/>
      <protection/>
    </xf>
    <xf numFmtId="0" fontId="29" fillId="4" borderId="12" xfId="36" applyFont="1" applyFill="1" applyBorder="1" applyAlignment="1">
      <alignment/>
      <protection/>
    </xf>
    <xf numFmtId="0" fontId="4" fillId="0" borderId="27" xfId="36" applyFont="1" applyFill="1" applyBorder="1" applyAlignment="1">
      <alignment/>
      <protection/>
    </xf>
    <xf numFmtId="0" fontId="29" fillId="4" borderId="26" xfId="36" applyFont="1" applyFill="1" applyBorder="1" applyAlignment="1">
      <alignment/>
      <protection/>
    </xf>
    <xf numFmtId="0" fontId="29" fillId="7" borderId="12" xfId="36" applyFont="1" applyFill="1" applyBorder="1" applyAlignment="1">
      <alignment/>
      <protection/>
    </xf>
    <xf numFmtId="0" fontId="29" fillId="4" borderId="12" xfId="36" applyFont="1" applyFill="1" applyBorder="1">
      <alignment/>
      <protection/>
    </xf>
    <xf numFmtId="0" fontId="29" fillId="29" borderId="12" xfId="36" applyFont="1" applyFill="1" applyBorder="1">
      <alignment/>
      <protection/>
    </xf>
    <xf numFmtId="0" fontId="0" fillId="0" borderId="12" xfId="62" applyNumberFormat="1" applyFont="1" applyBorder="1" applyAlignment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Fill="1" applyBorder="1" applyAlignment="1" applyProtection="1">
      <alignment horizontal="center" vertical="center" wrapText="1"/>
      <protection locked="0"/>
    </xf>
    <xf numFmtId="0" fontId="2" fillId="0" borderId="62" xfId="0" applyFont="1" applyFill="1" applyBorder="1" applyAlignment="1" applyProtection="1">
      <alignment horizontal="center" vertical="center" wrapText="1"/>
      <protection locked="0"/>
    </xf>
    <xf numFmtId="0" fontId="2" fillId="0" borderId="58" xfId="0" applyFont="1" applyFill="1" applyBorder="1" applyAlignment="1" applyProtection="1">
      <alignment horizontal="center" vertical="center" wrapText="1"/>
      <protection locked="0"/>
    </xf>
    <xf numFmtId="0" fontId="2" fillId="0" borderId="63" xfId="0" applyFont="1" applyFill="1" applyBorder="1" applyAlignment="1" applyProtection="1">
      <alignment horizontal="center" vertical="center" wrapText="1"/>
      <protection locked="0"/>
    </xf>
    <xf numFmtId="0" fontId="2" fillId="0" borderId="64" xfId="0" applyFont="1" applyFill="1" applyBorder="1" applyAlignment="1" applyProtection="1">
      <alignment horizontal="center" vertical="center" wrapText="1"/>
      <protection locked="0"/>
    </xf>
    <xf numFmtId="0" fontId="2" fillId="0" borderId="65" xfId="0" applyFont="1" applyFill="1" applyBorder="1" applyAlignment="1" applyProtection="1">
      <alignment horizontal="center" vertical="center" wrapText="1"/>
      <protection locked="0"/>
    </xf>
    <xf numFmtId="0" fontId="4" fillId="0" borderId="63" xfId="0" applyFont="1" applyBorder="1" applyAlignment="1" applyProtection="1">
      <alignment horizontal="center" wrapText="1"/>
      <protection/>
    </xf>
    <xf numFmtId="0" fontId="4" fillId="0" borderId="64" xfId="0" applyFont="1" applyBorder="1" applyAlignment="1" applyProtection="1">
      <alignment horizontal="center" wrapText="1"/>
      <protection/>
    </xf>
    <xf numFmtId="0" fontId="4" fillId="0" borderId="65" xfId="0" applyFont="1" applyBorder="1" applyAlignment="1" applyProtection="1">
      <alignment horizont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66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63" xfId="0" applyFont="1" applyBorder="1" applyAlignment="1" applyProtection="1">
      <alignment horizontal="center" vertical="center" wrapText="1"/>
      <protection locked="0"/>
    </xf>
    <xf numFmtId="0" fontId="27" fillId="0" borderId="64" xfId="0" applyFont="1" applyBorder="1" applyAlignment="1" applyProtection="1">
      <alignment horizontal="center" vertical="center" wrapText="1"/>
      <protection locked="0"/>
    </xf>
    <xf numFmtId="0" fontId="27" fillId="0" borderId="65" xfId="0" applyFont="1" applyBorder="1" applyAlignment="1" applyProtection="1">
      <alignment horizontal="center" vertical="center" wrapText="1"/>
      <protection locked="0"/>
    </xf>
    <xf numFmtId="0" fontId="27" fillId="0" borderId="21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7" fillId="0" borderId="66" xfId="0" applyFont="1" applyBorder="1" applyAlignment="1" applyProtection="1">
      <alignment horizontal="center" vertical="center" wrapText="1"/>
      <protection locked="0"/>
    </xf>
    <xf numFmtId="0" fontId="27" fillId="0" borderId="18" xfId="0" applyFont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0" fontId="27" fillId="0" borderId="2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52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wrapText="1"/>
      <protection/>
    </xf>
    <xf numFmtId="0" fontId="1" fillId="0" borderId="23" xfId="0" applyFont="1" applyBorder="1" applyAlignment="1" applyProtection="1">
      <alignment horizontal="center" wrapText="1"/>
      <protection/>
    </xf>
    <xf numFmtId="0" fontId="1" fillId="0" borderId="24" xfId="0" applyFont="1" applyBorder="1" applyAlignment="1" applyProtection="1">
      <alignment horizontal="center" wrapText="1"/>
      <protection/>
    </xf>
    <xf numFmtId="0" fontId="21" fillId="0" borderId="63" xfId="0" applyFont="1" applyBorder="1" applyAlignment="1" applyProtection="1">
      <alignment horizontal="center" vertical="center" wrapText="1"/>
      <protection/>
    </xf>
    <xf numFmtId="0" fontId="21" fillId="0" borderId="64" xfId="0" applyFont="1" applyBorder="1" applyAlignment="1" applyProtection="1">
      <alignment horizontal="center" vertical="center" wrapText="1"/>
      <protection/>
    </xf>
    <xf numFmtId="0" fontId="21" fillId="0" borderId="65" xfId="0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1" fillId="0" borderId="66" xfId="0" applyFont="1" applyBorder="1" applyAlignment="1" applyProtection="1">
      <alignment horizontal="center" vertical="center" wrapText="1"/>
      <protection/>
    </xf>
    <xf numFmtId="0" fontId="19" fillId="0" borderId="34" xfId="0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0" fontId="15" fillId="0" borderId="24" xfId="0" applyFont="1" applyBorder="1" applyAlignment="1" applyProtection="1">
      <alignment horizontal="center"/>
      <protection/>
    </xf>
    <xf numFmtId="0" fontId="26" fillId="0" borderId="21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 horizontal="center"/>
      <protection/>
    </xf>
    <xf numFmtId="0" fontId="35" fillId="0" borderId="0" xfId="0" applyFont="1" applyAlignment="1" applyProtection="1">
      <alignment horizontal="center" vertical="center"/>
      <protection/>
    </xf>
    <xf numFmtId="0" fontId="36" fillId="0" borderId="0" xfId="0" applyFont="1" applyAlignment="1">
      <alignment horizontal="center" vertical="center"/>
    </xf>
    <xf numFmtId="0" fontId="37" fillId="0" borderId="22" xfId="0" applyFont="1" applyBorder="1" applyAlignment="1" applyProtection="1">
      <alignment horizontal="center" vertical="center"/>
      <protection/>
    </xf>
    <xf numFmtId="0" fontId="33" fillId="0" borderId="23" xfId="0" applyFont="1" applyBorder="1" applyAlignment="1" applyProtection="1">
      <alignment vertical="center"/>
      <protection/>
    </xf>
    <xf numFmtId="0" fontId="33" fillId="0" borderId="24" xfId="0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horizontal="center"/>
      <protection/>
    </xf>
    <xf numFmtId="0" fontId="14" fillId="0" borderId="22" xfId="0" applyFont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34" fillId="4" borderId="22" xfId="0" applyFont="1" applyFill="1" applyBorder="1" applyAlignment="1" applyProtection="1">
      <alignment horizontal="center" vertical="center" wrapText="1"/>
      <protection locked="0"/>
    </xf>
    <xf numFmtId="0" fontId="34" fillId="4" borderId="23" xfId="0" applyFont="1" applyFill="1" applyBorder="1" applyAlignment="1" applyProtection="1">
      <alignment horizontal="center" vertical="center" wrapText="1"/>
      <protection locked="0"/>
    </xf>
    <xf numFmtId="0" fontId="34" fillId="4" borderId="24" xfId="0" applyFont="1" applyFill="1" applyBorder="1" applyAlignment="1" applyProtection="1">
      <alignment horizontal="center" vertical="center" wrapText="1"/>
      <protection locked="0"/>
    </xf>
    <xf numFmtId="0" fontId="37" fillId="0" borderId="23" xfId="0" applyFont="1" applyBorder="1" applyAlignment="1" applyProtection="1">
      <alignment horizontal="center" vertical="center"/>
      <protection/>
    </xf>
    <xf numFmtId="0" fontId="37" fillId="0" borderId="24" xfId="0" applyFont="1" applyBorder="1" applyAlignment="1" applyProtection="1">
      <alignment horizontal="center" vertical="center"/>
      <protection/>
    </xf>
    <xf numFmtId="0" fontId="52" fillId="0" borderId="23" xfId="0" applyFont="1" applyBorder="1" applyAlignment="1" applyProtection="1">
      <alignment horizontal="center" vertical="center" wrapText="1"/>
      <protection/>
    </xf>
    <xf numFmtId="0" fontId="52" fillId="0" borderId="24" xfId="0" applyFont="1" applyBorder="1" applyAlignment="1" applyProtection="1">
      <alignment horizontal="center" vertical="center" wrapText="1"/>
      <protection/>
    </xf>
    <xf numFmtId="0" fontId="52" fillId="0" borderId="22" xfId="0" applyFont="1" applyBorder="1" applyAlignment="1" applyProtection="1">
      <alignment horizontal="center" wrapText="1"/>
      <protection/>
    </xf>
    <xf numFmtId="0" fontId="52" fillId="0" borderId="23" xfId="0" applyFont="1" applyBorder="1" applyAlignment="1" applyProtection="1">
      <alignment horizontal="center" wrapText="1"/>
      <protection/>
    </xf>
    <xf numFmtId="0" fontId="52" fillId="0" borderId="24" xfId="0" applyFont="1" applyBorder="1" applyAlignment="1" applyProtection="1">
      <alignment horizont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14" fillId="0" borderId="0" xfId="36" applyFont="1" applyFill="1" applyBorder="1" applyAlignment="1">
      <alignment horizontal="left" vertical="top" wrapText="1"/>
      <protection/>
    </xf>
    <xf numFmtId="0" fontId="20" fillId="0" borderId="0" xfId="36" applyFont="1" applyFill="1" applyBorder="1" applyAlignment="1">
      <alignment horizontal="center" wrapText="1"/>
      <protection/>
    </xf>
    <xf numFmtId="0" fontId="15" fillId="0" borderId="12" xfId="36" applyFont="1" applyFill="1" applyBorder="1" applyAlignment="1">
      <alignment horizontal="center" vertical="center" textRotation="90" wrapText="1"/>
      <protection/>
    </xf>
    <xf numFmtId="0" fontId="22" fillId="0" borderId="12" xfId="36" applyFont="1" applyFill="1" applyBorder="1" applyAlignment="1">
      <alignment horizontal="center" vertical="center" textRotation="90" wrapText="1"/>
      <protection/>
    </xf>
    <xf numFmtId="0" fontId="15" fillId="0" borderId="28" xfId="36" applyFont="1" applyFill="1" applyBorder="1" applyAlignment="1">
      <alignment horizontal="center" vertical="center" textRotation="90" wrapText="1"/>
      <protection/>
    </xf>
    <xf numFmtId="0" fontId="15" fillId="0" borderId="26" xfId="36" applyFont="1" applyFill="1" applyBorder="1" applyAlignment="1">
      <alignment horizontal="center" vertical="center" textRotation="90" wrapText="1"/>
      <protection/>
    </xf>
    <xf numFmtId="0" fontId="15" fillId="0" borderId="28" xfId="36" applyFont="1" applyFill="1" applyBorder="1" applyAlignment="1">
      <alignment horizontal="center" vertical="center" wrapText="1"/>
      <protection/>
    </xf>
    <xf numFmtId="0" fontId="15" fillId="0" borderId="67" xfId="36" applyFont="1" applyFill="1" applyBorder="1" applyAlignment="1">
      <alignment horizontal="center" vertical="center" wrapText="1"/>
      <protection/>
    </xf>
    <xf numFmtId="0" fontId="15" fillId="0" borderId="26" xfId="36" applyFont="1" applyFill="1" applyBorder="1" applyAlignment="1">
      <alignment horizontal="center" vertical="center" wrapText="1"/>
      <protection/>
    </xf>
    <xf numFmtId="0" fontId="15" fillId="0" borderId="12" xfId="36" applyFont="1" applyFill="1" applyBorder="1" applyAlignment="1">
      <alignment horizontal="center" vertical="center" wrapText="1"/>
      <protection/>
    </xf>
    <xf numFmtId="0" fontId="15" fillId="0" borderId="25" xfId="36" applyFont="1" applyFill="1" applyBorder="1" applyAlignment="1">
      <alignment horizontal="center" vertical="center" wrapText="1"/>
      <protection/>
    </xf>
    <xf numFmtId="0" fontId="15" fillId="0" borderId="17" xfId="36" applyFont="1" applyFill="1" applyBorder="1" applyAlignment="1">
      <alignment horizontal="center" vertical="center" wrapText="1"/>
      <protection/>
    </xf>
    <xf numFmtId="0" fontId="3" fillId="0" borderId="27" xfId="36" applyFont="1" applyFill="1" applyBorder="1" applyAlignment="1">
      <alignment horizontal="left" wrapText="1"/>
      <protection/>
    </xf>
    <xf numFmtId="0" fontId="3" fillId="0" borderId="0" xfId="36" applyFont="1" applyFill="1" applyBorder="1" applyAlignment="1">
      <alignment horizontal="left" wrapText="1"/>
      <protection/>
    </xf>
    <xf numFmtId="0" fontId="22" fillId="0" borderId="28" xfId="36" applyFont="1" applyFill="1" applyBorder="1" applyAlignment="1">
      <alignment horizontal="center" vertical="center" wrapText="1"/>
      <protection/>
    </xf>
    <xf numFmtId="0" fontId="22" fillId="0" borderId="26" xfId="36" applyFont="1" applyFill="1" applyBorder="1" applyAlignment="1">
      <alignment horizontal="center" vertical="center" wrapText="1"/>
      <protection/>
    </xf>
    <xf numFmtId="0" fontId="22" fillId="0" borderId="25" xfId="36" applyFont="1" applyFill="1" applyBorder="1" applyAlignment="1">
      <alignment horizontal="center" vertical="center" wrapText="1"/>
      <protection/>
    </xf>
    <xf numFmtId="0" fontId="22" fillId="0" borderId="15" xfId="36" applyFont="1" applyFill="1" applyBorder="1" applyAlignment="1">
      <alignment horizontal="center" vertical="center" wrapText="1"/>
      <protection/>
    </xf>
    <xf numFmtId="0" fontId="22" fillId="0" borderId="17" xfId="36" applyFont="1" applyFill="1" applyBorder="1" applyAlignment="1">
      <alignment horizontal="center" vertical="center" wrapText="1"/>
      <protection/>
    </xf>
    <xf numFmtId="0" fontId="8" fillId="0" borderId="28" xfId="36" applyFont="1" applyFill="1" applyBorder="1" applyAlignment="1">
      <alignment horizontal="center" vertical="center" wrapText="1"/>
      <protection/>
    </xf>
    <xf numFmtId="0" fontId="8" fillId="0" borderId="26" xfId="36" applyFont="1" applyFill="1" applyBorder="1" applyAlignment="1">
      <alignment horizontal="center" vertical="center" wrapText="1"/>
      <protection/>
    </xf>
    <xf numFmtId="0" fontId="2" fillId="0" borderId="0" xfId="36" applyFont="1" applyFill="1" applyBorder="1" applyAlignment="1">
      <alignment horizontal="left" wrapText="1"/>
      <protection/>
    </xf>
    <xf numFmtId="0" fontId="3" fillId="0" borderId="0" xfId="36" applyFont="1" applyFill="1" applyBorder="1" applyAlignment="1">
      <alignment horizontal="center" vertical="top" wrapText="1"/>
      <protection/>
    </xf>
    <xf numFmtId="0" fontId="14" fillId="0" borderId="0" xfId="36" applyFont="1" applyFill="1" applyBorder="1" applyAlignment="1">
      <alignment wrapText="1"/>
      <protection/>
    </xf>
    <xf numFmtId="0" fontId="2" fillId="0" borderId="0" xfId="36" applyFont="1" applyFill="1" applyBorder="1" applyAlignment="1">
      <alignment horizontal="center" wrapText="1"/>
      <protection/>
    </xf>
    <xf numFmtId="0" fontId="43" fillId="0" borderId="0" xfId="36" applyFont="1" applyFill="1" applyBorder="1" applyAlignment="1">
      <alignment horizontal="center" wrapText="1"/>
      <protection/>
    </xf>
    <xf numFmtId="0" fontId="2" fillId="0" borderId="0" xfId="36" applyFont="1" applyFill="1" applyBorder="1" applyAlignment="1">
      <alignment horizontal="left" vertical="top" wrapText="1"/>
      <protection/>
    </xf>
    <xf numFmtId="0" fontId="22" fillId="0" borderId="28" xfId="36" applyFont="1" applyFill="1" applyBorder="1" applyAlignment="1">
      <alignment horizontal="center" vertical="center" textRotation="90" wrapText="1"/>
      <protection/>
    </xf>
    <xf numFmtId="0" fontId="22" fillId="0" borderId="26" xfId="36" applyFont="1" applyFill="1" applyBorder="1" applyAlignment="1">
      <alignment horizontal="center" vertical="center" textRotation="90" wrapText="1"/>
      <protection/>
    </xf>
    <xf numFmtId="0" fontId="15" fillId="0" borderId="67" xfId="36" applyFont="1" applyFill="1" applyBorder="1" applyAlignment="1">
      <alignment horizontal="center" vertical="center" textRotation="90" wrapText="1"/>
      <protection/>
    </xf>
    <xf numFmtId="0" fontId="14" fillId="0" borderId="0" xfId="36" applyFont="1" applyFill="1" applyBorder="1" applyAlignment="1">
      <alignment horizontal="left" wrapText="1"/>
      <protection/>
    </xf>
    <xf numFmtId="0" fontId="3" fillId="0" borderId="28" xfId="36" applyFont="1" applyFill="1" applyBorder="1" applyAlignment="1">
      <alignment horizontal="center" vertical="center" wrapText="1"/>
      <protection/>
    </xf>
    <xf numFmtId="0" fontId="3" fillId="0" borderId="26" xfId="36" applyFont="1" applyFill="1" applyBorder="1" applyAlignment="1">
      <alignment horizontal="center" vertical="center" wrapText="1"/>
      <protection/>
    </xf>
    <xf numFmtId="0" fontId="22" fillId="0" borderId="68" xfId="34" applyNumberFormat="1" applyFont="1" applyFill="1" applyBorder="1" applyAlignment="1">
      <alignment horizontal="center" vertical="center" textRotation="90" wrapText="1"/>
      <protection/>
    </xf>
    <xf numFmtId="0" fontId="22" fillId="0" borderId="69" xfId="34" applyNumberFormat="1" applyFont="1" applyFill="1" applyBorder="1" applyAlignment="1">
      <alignment horizontal="center" vertical="center" textRotation="90" wrapText="1"/>
      <protection/>
    </xf>
    <xf numFmtId="0" fontId="24" fillId="0" borderId="0" xfId="36" applyFont="1" applyFill="1" applyBorder="1" applyAlignment="1">
      <alignment horizontal="center" wrapText="1"/>
      <protection/>
    </xf>
    <xf numFmtId="0" fontId="24" fillId="0" borderId="0" xfId="36" applyFont="1" applyFill="1" applyBorder="1" applyAlignment="1">
      <alignment horizontal="left" wrapText="1"/>
      <protection/>
    </xf>
    <xf numFmtId="0" fontId="8" fillId="0" borderId="25" xfId="36" applyFont="1" applyFill="1" applyBorder="1" applyAlignment="1">
      <alignment horizontal="left" vertical="center"/>
      <protection/>
    </xf>
    <xf numFmtId="0" fontId="8" fillId="0" borderId="15" xfId="36" applyFont="1" applyFill="1" applyBorder="1" applyAlignment="1">
      <alignment horizontal="left" vertical="center"/>
      <protection/>
    </xf>
    <xf numFmtId="0" fontId="8" fillId="0" borderId="17" xfId="36" applyFont="1" applyFill="1" applyBorder="1" applyAlignment="1">
      <alignment horizontal="left" vertical="center"/>
      <protection/>
    </xf>
    <xf numFmtId="0" fontId="1" fillId="0" borderId="0" xfId="36" applyFont="1" applyFill="1" applyBorder="1" applyAlignment="1">
      <alignment horizontal="center" vertical="top" wrapText="1"/>
      <protection/>
    </xf>
    <xf numFmtId="0" fontId="15" fillId="0" borderId="15" xfId="36" applyFont="1" applyFill="1" applyBorder="1" applyAlignment="1">
      <alignment horizontal="center" vertical="center" wrapText="1"/>
      <protection/>
    </xf>
    <xf numFmtId="0" fontId="2" fillId="0" borderId="0" xfId="36" applyFont="1" applyFill="1" applyBorder="1" applyAlignment="1">
      <alignment horizontal="center" vertical="top" wrapText="1"/>
      <protection/>
    </xf>
    <xf numFmtId="0" fontId="47" fillId="0" borderId="28" xfId="36" applyFont="1" applyFill="1" applyBorder="1" applyAlignment="1">
      <alignment horizontal="center" vertical="center" wrapText="1"/>
      <protection/>
    </xf>
    <xf numFmtId="0" fontId="47" fillId="0" borderId="26" xfId="36" applyFont="1" applyFill="1" applyBorder="1" applyAlignment="1">
      <alignment horizontal="center" vertical="center" wrapText="1"/>
      <protection/>
    </xf>
    <xf numFmtId="0" fontId="40" fillId="0" borderId="28" xfId="81" applyFont="1" applyFill="1" applyBorder="1" applyAlignment="1">
      <alignment horizontal="center" vertical="center" wrapText="1"/>
      <protection/>
    </xf>
    <xf numFmtId="0" fontId="40" fillId="0" borderId="26" xfId="81" applyFont="1" applyFill="1" applyBorder="1" applyAlignment="1">
      <alignment horizontal="center" vertical="center" wrapText="1"/>
      <protection/>
    </xf>
    <xf numFmtId="0" fontId="40" fillId="0" borderId="12" xfId="36" applyFont="1" applyFill="1" applyBorder="1" applyAlignment="1">
      <alignment horizontal="center" vertical="center" textRotation="90" wrapText="1"/>
      <protection/>
    </xf>
    <xf numFmtId="0" fontId="40" fillId="0" borderId="12" xfId="36" applyFont="1" applyFill="1" applyBorder="1" applyAlignment="1">
      <alignment horizontal="center" vertical="center" textRotation="90" wrapText="1"/>
      <protection/>
    </xf>
    <xf numFmtId="0" fontId="40" fillId="0" borderId="28" xfId="36" applyFont="1" applyFill="1" applyBorder="1" applyAlignment="1">
      <alignment horizontal="center" vertical="center" textRotation="90" wrapText="1"/>
      <protection/>
    </xf>
    <xf numFmtId="0" fontId="40" fillId="0" borderId="67" xfId="36" applyFont="1" applyFill="1" applyBorder="1" applyAlignment="1">
      <alignment horizontal="center" vertical="center" textRotation="90" wrapText="1"/>
      <protection/>
    </xf>
    <xf numFmtId="0" fontId="40" fillId="0" borderId="26" xfId="36" applyFont="1" applyFill="1" applyBorder="1" applyAlignment="1">
      <alignment horizontal="center" vertical="center" textRotation="90" wrapText="1"/>
      <protection/>
    </xf>
    <xf numFmtId="0" fontId="48" fillId="0" borderId="28" xfId="36" applyFont="1" applyFill="1" applyBorder="1" applyAlignment="1">
      <alignment horizontal="center" vertical="center" textRotation="90" wrapText="1"/>
      <protection/>
    </xf>
    <xf numFmtId="0" fontId="48" fillId="0" borderId="67" xfId="36" applyFont="1" applyFill="1" applyBorder="1" applyAlignment="1">
      <alignment horizontal="center" vertical="center" textRotation="90" wrapText="1"/>
      <protection/>
    </xf>
    <xf numFmtId="0" fontId="48" fillId="0" borderId="26" xfId="36" applyFont="1" applyFill="1" applyBorder="1" applyAlignment="1">
      <alignment horizontal="center" vertical="center" textRotation="90" wrapText="1"/>
      <protection/>
    </xf>
    <xf numFmtId="0" fontId="30" fillId="0" borderId="12" xfId="36" applyFont="1" applyFill="1" applyBorder="1" applyAlignment="1">
      <alignment horizontal="center" vertical="center" textRotation="90" wrapText="1"/>
      <protection/>
    </xf>
    <xf numFmtId="0" fontId="46" fillId="0" borderId="25" xfId="36" applyFont="1" applyFill="1" applyBorder="1" applyAlignment="1">
      <alignment horizontal="center" vertical="center" wrapText="1"/>
      <protection/>
    </xf>
    <xf numFmtId="0" fontId="46" fillId="0" borderId="17" xfId="36" applyFont="1" applyFill="1" applyBorder="1" applyAlignment="1">
      <alignment horizontal="center" vertical="center" wrapText="1"/>
      <protection/>
    </xf>
    <xf numFmtId="0" fontId="40" fillId="0" borderId="28" xfId="85" applyFont="1" applyFill="1" applyBorder="1" applyAlignment="1">
      <alignment horizontal="center" vertical="center" textRotation="90" wrapText="1"/>
      <protection/>
    </xf>
    <xf numFmtId="0" fontId="40" fillId="0" borderId="26" xfId="85" applyFont="1" applyFill="1" applyBorder="1" applyAlignment="1">
      <alignment horizontal="center" vertical="center" textRotation="90" wrapText="1"/>
      <protection/>
    </xf>
    <xf numFmtId="0" fontId="40" fillId="0" borderId="15" xfId="36" applyFont="1" applyFill="1" applyBorder="1" applyAlignment="1">
      <alignment horizontal="center" vertical="center" wrapText="1"/>
      <protection/>
    </xf>
    <xf numFmtId="0" fontId="40" fillId="0" borderId="67" xfId="85" applyFont="1" applyFill="1" applyBorder="1" applyAlignment="1">
      <alignment horizontal="center" vertical="center" textRotation="90" wrapText="1"/>
      <protection/>
    </xf>
    <xf numFmtId="0" fontId="40" fillId="0" borderId="28" xfId="85" applyFont="1" applyFill="1" applyBorder="1" applyAlignment="1">
      <alignment horizontal="center" vertical="center" textRotation="90" wrapText="1"/>
      <protection/>
    </xf>
    <xf numFmtId="49" fontId="48" fillId="0" borderId="25" xfId="81" applyNumberFormat="1" applyFont="1" applyFill="1" applyBorder="1" applyAlignment="1">
      <alignment horizontal="left" vertical="center" wrapText="1"/>
      <protection/>
    </xf>
    <xf numFmtId="49" fontId="48" fillId="0" borderId="15" xfId="81" applyNumberFormat="1" applyFont="1" applyFill="1" applyBorder="1" applyAlignment="1">
      <alignment horizontal="left" vertical="center" wrapText="1"/>
      <protection/>
    </xf>
    <xf numFmtId="0" fontId="40" fillId="0" borderId="28" xfId="36" applyFont="1" applyFill="1" applyBorder="1" applyAlignment="1">
      <alignment horizontal="center" vertical="center" textRotation="90" wrapText="1"/>
      <protection/>
    </xf>
    <xf numFmtId="0" fontId="30" fillId="0" borderId="25" xfId="36" applyFont="1" applyFill="1" applyBorder="1" applyAlignment="1">
      <alignment horizontal="center" vertical="center" wrapText="1"/>
      <protection/>
    </xf>
    <xf numFmtId="0" fontId="30" fillId="0" borderId="15" xfId="36" applyFont="1" applyFill="1" applyBorder="1" applyAlignment="1">
      <alignment horizontal="center" vertical="center" wrapText="1"/>
      <protection/>
    </xf>
    <xf numFmtId="0" fontId="30" fillId="0" borderId="17" xfId="36" applyFont="1" applyFill="1" applyBorder="1" applyAlignment="1">
      <alignment horizontal="center" vertical="center" wrapText="1"/>
      <protection/>
    </xf>
    <xf numFmtId="0" fontId="30" fillId="0" borderId="28" xfId="36" applyFont="1" applyFill="1" applyBorder="1" applyAlignment="1">
      <alignment horizontal="center" vertical="center" textRotation="90" wrapText="1"/>
      <protection/>
    </xf>
    <xf numFmtId="0" fontId="30" fillId="0" borderId="67" xfId="36" applyFont="1" applyFill="1" applyBorder="1" applyAlignment="1">
      <alignment horizontal="center" vertical="center" textRotation="90" wrapText="1"/>
      <protection/>
    </xf>
    <xf numFmtId="0" fontId="30" fillId="0" borderId="26" xfId="36" applyFont="1" applyFill="1" applyBorder="1" applyAlignment="1">
      <alignment horizontal="center" vertical="center" textRotation="90" wrapText="1"/>
      <protection/>
    </xf>
    <xf numFmtId="0" fontId="30" fillId="0" borderId="67" xfId="36" applyFont="1" applyFill="1" applyBorder="1" applyAlignment="1">
      <alignment horizontal="left" vertical="center" textRotation="90" wrapText="1"/>
      <protection/>
    </xf>
    <xf numFmtId="0" fontId="30" fillId="0" borderId="26" xfId="36" applyFont="1" applyFill="1" applyBorder="1" applyAlignment="1">
      <alignment horizontal="left" vertical="center" textRotation="90" wrapText="1"/>
      <protection/>
    </xf>
    <xf numFmtId="0" fontId="30" fillId="0" borderId="12" xfId="36" applyFont="1" applyFill="1" applyBorder="1" applyAlignment="1">
      <alignment horizontal="center" vertical="center" wrapText="1"/>
      <protection/>
    </xf>
    <xf numFmtId="49" fontId="29" fillId="0" borderId="25" xfId="81" applyNumberFormat="1" applyFont="1" applyFill="1" applyBorder="1" applyAlignment="1">
      <alignment horizontal="left" vertical="center" wrapText="1"/>
      <protection/>
    </xf>
    <xf numFmtId="49" fontId="29" fillId="0" borderId="17" xfId="81" applyNumberFormat="1" applyFont="1" applyFill="1" applyBorder="1" applyAlignment="1">
      <alignment horizontal="left" vertical="center" wrapText="1"/>
      <protection/>
    </xf>
    <xf numFmtId="0" fontId="29" fillId="0" borderId="25" xfId="81" applyFont="1" applyFill="1" applyBorder="1" applyAlignment="1" applyProtection="1">
      <alignment horizontal="left" vertical="center" wrapText="1"/>
      <protection/>
    </xf>
    <xf numFmtId="0" fontId="29" fillId="0" borderId="17" xfId="81" applyFont="1" applyFill="1" applyBorder="1" applyAlignment="1" applyProtection="1">
      <alignment horizontal="left" vertical="center" wrapText="1"/>
      <protection/>
    </xf>
    <xf numFmtId="49" fontId="48" fillId="0" borderId="17" xfId="81" applyNumberFormat="1" applyFont="1" applyFill="1" applyBorder="1" applyAlignment="1">
      <alignment horizontal="left" vertical="center" wrapText="1"/>
      <protection/>
    </xf>
    <xf numFmtId="49" fontId="48" fillId="0" borderId="25" xfId="81" applyNumberFormat="1" applyFont="1" applyFill="1" applyBorder="1" applyAlignment="1">
      <alignment horizontal="left" vertical="top" wrapText="1"/>
      <protection/>
    </xf>
    <xf numFmtId="49" fontId="48" fillId="0" borderId="15" xfId="81" applyNumberFormat="1" applyFont="1" applyFill="1" applyBorder="1" applyAlignment="1">
      <alignment horizontal="left" vertical="top" wrapText="1"/>
      <protection/>
    </xf>
    <xf numFmtId="49" fontId="48" fillId="0" borderId="17" xfId="81" applyNumberFormat="1" applyFont="1" applyFill="1" applyBorder="1" applyAlignment="1">
      <alignment horizontal="left" vertical="top" wrapText="1"/>
      <protection/>
    </xf>
    <xf numFmtId="49" fontId="48" fillId="0" borderId="12" xfId="81" applyNumberFormat="1" applyFont="1" applyFill="1" applyBorder="1" applyAlignment="1">
      <alignment horizontal="left" vertical="center" wrapText="1"/>
      <protection/>
    </xf>
    <xf numFmtId="49" fontId="48" fillId="0" borderId="28" xfId="81" applyNumberFormat="1" applyFont="1" applyFill="1" applyBorder="1" applyAlignment="1">
      <alignment horizontal="left" vertical="center" textRotation="90" wrapText="1"/>
      <protection/>
    </xf>
    <xf numFmtId="0" fontId="48" fillId="0" borderId="67" xfId="33" applyFont="1" applyFill="1" applyBorder="1" applyAlignment="1">
      <alignment horizontal="left" textRotation="90"/>
      <protection/>
    </xf>
    <xf numFmtId="0" fontId="48" fillId="0" borderId="26" xfId="33" applyFont="1" applyFill="1" applyBorder="1" applyAlignment="1">
      <alignment horizontal="left" textRotation="90"/>
      <protection/>
    </xf>
    <xf numFmtId="49" fontId="48" fillId="0" borderId="26" xfId="81" applyNumberFormat="1" applyFont="1" applyFill="1" applyBorder="1" applyAlignment="1">
      <alignment horizontal="left" vertical="center" wrapText="1"/>
      <protection/>
    </xf>
    <xf numFmtId="0" fontId="48" fillId="0" borderId="67" xfId="81" applyFont="1" applyFill="1" applyBorder="1" applyAlignment="1">
      <alignment horizontal="center" vertical="center" textRotation="90" wrapText="1"/>
      <protection/>
    </xf>
    <xf numFmtId="0" fontId="48" fillId="0" borderId="26" xfId="81" applyFont="1" applyFill="1" applyBorder="1" applyAlignment="1">
      <alignment horizontal="center" vertical="center" textRotation="90" wrapText="1"/>
      <protection/>
    </xf>
    <xf numFmtId="49" fontId="29" fillId="0" borderId="25" xfId="82" applyNumberFormat="1" applyFont="1" applyFill="1" applyBorder="1" applyAlignment="1">
      <alignment horizontal="left" vertical="center" wrapText="1"/>
      <protection/>
    </xf>
    <xf numFmtId="49" fontId="29" fillId="0" borderId="17" xfId="82" applyNumberFormat="1" applyFont="1" applyFill="1" applyBorder="1" applyAlignment="1">
      <alignment horizontal="left" vertical="center" wrapText="1"/>
      <protection/>
    </xf>
    <xf numFmtId="0" fontId="48" fillId="0" borderId="12" xfId="36" applyFont="1" applyFill="1" applyBorder="1" applyAlignment="1">
      <alignment horizontal="center" vertical="center" wrapText="1"/>
      <protection/>
    </xf>
    <xf numFmtId="0" fontId="48" fillId="0" borderId="25" xfId="36" applyFont="1" applyFill="1" applyBorder="1" applyAlignment="1">
      <alignment horizontal="center" vertical="center" wrapText="1"/>
      <protection/>
    </xf>
    <xf numFmtId="0" fontId="48" fillId="0" borderId="15" xfId="36" applyFont="1" applyFill="1" applyBorder="1" applyAlignment="1">
      <alignment horizontal="center" vertical="center" wrapText="1"/>
      <protection/>
    </xf>
    <xf numFmtId="0" fontId="48" fillId="0" borderId="17" xfId="36" applyFont="1" applyFill="1" applyBorder="1" applyAlignment="1">
      <alignment horizontal="center" vertical="center" wrapText="1"/>
      <protection/>
    </xf>
    <xf numFmtId="0" fontId="29" fillId="0" borderId="12" xfId="81" applyFont="1" applyFill="1" applyBorder="1" applyAlignment="1">
      <alignment horizontal="center" vertical="center" wrapText="1"/>
      <protection/>
    </xf>
    <xf numFmtId="49" fontId="29" fillId="0" borderId="12" xfId="82" applyNumberFormat="1" applyFont="1" applyFill="1" applyBorder="1" applyAlignment="1">
      <alignment horizontal="left" vertical="center" wrapText="1"/>
      <protection/>
    </xf>
    <xf numFmtId="0" fontId="30" fillId="0" borderId="12" xfId="82" applyFont="1" applyFill="1" applyBorder="1" applyAlignment="1" applyProtection="1">
      <alignment horizontal="left" vertical="center" wrapText="1"/>
      <protection/>
    </xf>
    <xf numFmtId="0" fontId="30" fillId="0" borderId="25" xfId="83" applyFont="1" applyFill="1" applyBorder="1" applyAlignment="1" applyProtection="1">
      <alignment horizontal="left" vertical="center" wrapText="1"/>
      <protection/>
    </xf>
    <xf numFmtId="0" fontId="30" fillId="0" borderId="17" xfId="83" applyFont="1" applyFill="1" applyBorder="1" applyAlignment="1" applyProtection="1">
      <alignment horizontal="left" vertical="center" wrapText="1"/>
      <protection/>
    </xf>
    <xf numFmtId="0" fontId="29" fillId="0" borderId="28" xfId="81" applyFont="1" applyFill="1" applyBorder="1" applyAlignment="1" applyProtection="1">
      <alignment horizontal="center" vertical="center" textRotation="90" wrapText="1"/>
      <protection/>
    </xf>
    <xf numFmtId="0" fontId="29" fillId="0" borderId="67" xfId="81" applyFont="1" applyFill="1" applyBorder="1" applyAlignment="1" applyProtection="1">
      <alignment horizontal="center" vertical="center" textRotation="90" wrapText="1"/>
      <protection/>
    </xf>
    <xf numFmtId="0" fontId="29" fillId="0" borderId="26" xfId="81" applyFont="1" applyFill="1" applyBorder="1" applyAlignment="1" applyProtection="1">
      <alignment horizontal="center" vertical="center" textRotation="90" wrapText="1"/>
      <protection/>
    </xf>
    <xf numFmtId="49" fontId="48" fillId="0" borderId="38" xfId="81" applyNumberFormat="1" applyFont="1" applyFill="1" applyBorder="1" applyAlignment="1">
      <alignment horizontal="left" vertical="center" wrapText="1"/>
      <protection/>
    </xf>
    <xf numFmtId="49" fontId="48" fillId="0" borderId="16" xfId="81" applyNumberFormat="1" applyFont="1" applyFill="1" applyBorder="1" applyAlignment="1">
      <alignment horizontal="left" vertical="center" wrapText="1"/>
      <protection/>
    </xf>
    <xf numFmtId="49" fontId="48" fillId="2" borderId="12" xfId="81" applyNumberFormat="1" applyFont="1" applyFill="1" applyBorder="1" applyAlignment="1">
      <alignment horizontal="left" vertical="center" wrapText="1"/>
      <protection/>
    </xf>
    <xf numFmtId="49" fontId="48" fillId="2" borderId="25" xfId="81" applyNumberFormat="1" applyFont="1" applyFill="1" applyBorder="1" applyAlignment="1">
      <alignment horizontal="left" vertical="center" wrapText="1"/>
      <protection/>
    </xf>
    <xf numFmtId="49" fontId="48" fillId="2" borderId="15" xfId="81" applyNumberFormat="1" applyFont="1" applyFill="1" applyBorder="1" applyAlignment="1">
      <alignment horizontal="left" vertical="center" wrapText="1"/>
      <protection/>
    </xf>
    <xf numFmtId="49" fontId="48" fillId="2" borderId="17" xfId="81" applyNumberFormat="1" applyFont="1" applyFill="1" applyBorder="1" applyAlignment="1">
      <alignment horizontal="left" vertical="center" wrapText="1"/>
      <protection/>
    </xf>
    <xf numFmtId="49" fontId="40" fillId="0" borderId="12" xfId="81" applyNumberFormat="1" applyFont="1" applyFill="1" applyBorder="1" applyAlignment="1">
      <alignment horizontal="center" vertical="center" textRotation="90" wrapText="1"/>
      <protection/>
    </xf>
    <xf numFmtId="49" fontId="48" fillId="0" borderId="40" xfId="81" applyNumberFormat="1" applyFont="1" applyFill="1" applyBorder="1" applyAlignment="1">
      <alignment horizontal="center" vertical="center" wrapText="1"/>
      <protection/>
    </xf>
    <xf numFmtId="49" fontId="48" fillId="0" borderId="50" xfId="81" applyNumberFormat="1" applyFont="1" applyFill="1" applyBorder="1" applyAlignment="1">
      <alignment horizontal="center" vertical="center" wrapText="1"/>
      <protection/>
    </xf>
    <xf numFmtId="49" fontId="48" fillId="0" borderId="38" xfId="81" applyNumberFormat="1" applyFont="1" applyFill="1" applyBorder="1" applyAlignment="1">
      <alignment horizontal="center" vertical="center" wrapText="1"/>
      <protection/>
    </xf>
    <xf numFmtId="49" fontId="48" fillId="0" borderId="16" xfId="81" applyNumberFormat="1" applyFont="1" applyFill="1" applyBorder="1" applyAlignment="1">
      <alignment horizontal="center" vertical="center" wrapText="1"/>
      <protection/>
    </xf>
    <xf numFmtId="0" fontId="39" fillId="0" borderId="0" xfId="36" applyFont="1" applyFill="1" applyBorder="1" applyAlignment="1">
      <alignment horizontal="left" vertical="center" wrapText="1"/>
      <protection/>
    </xf>
    <xf numFmtId="0" fontId="40" fillId="0" borderId="12" xfId="36" applyFont="1" applyFill="1" applyBorder="1" applyAlignment="1">
      <alignment horizontal="center" vertical="center" wrapText="1"/>
      <protection/>
    </xf>
    <xf numFmtId="0" fontId="32" fillId="0" borderId="12" xfId="81" applyFont="1" applyFill="1" applyBorder="1" applyAlignment="1">
      <alignment horizontal="center" vertical="top" wrapText="1"/>
      <protection/>
    </xf>
    <xf numFmtId="0" fontId="29" fillId="0" borderId="12" xfId="36" applyFont="1" applyFill="1" applyBorder="1" applyAlignment="1">
      <alignment horizontal="center" vertical="center" wrapText="1"/>
      <protection/>
    </xf>
    <xf numFmtId="0" fontId="29" fillId="0" borderId="25" xfId="81" applyFont="1" applyFill="1" applyBorder="1" applyAlignment="1">
      <alignment horizontal="left" vertical="center" wrapText="1"/>
      <protection/>
    </xf>
    <xf numFmtId="0" fontId="29" fillId="0" borderId="15" xfId="81" applyFont="1" applyFill="1" applyBorder="1" applyAlignment="1">
      <alignment horizontal="left" vertical="center" wrapText="1"/>
      <protection/>
    </xf>
    <xf numFmtId="0" fontId="29" fillId="0" borderId="17" xfId="81" applyFont="1" applyFill="1" applyBorder="1" applyAlignment="1">
      <alignment horizontal="left" vertical="center" wrapText="1"/>
      <protection/>
    </xf>
    <xf numFmtId="0" fontId="48" fillId="0" borderId="12" xfId="85" applyFont="1" applyFill="1" applyBorder="1" applyAlignment="1">
      <alignment horizontal="center" vertical="center" textRotation="90" wrapText="1"/>
      <protection/>
    </xf>
    <xf numFmtId="0" fontId="53" fillId="0" borderId="12" xfId="36" applyFont="1" applyFill="1" applyBorder="1" applyAlignment="1">
      <alignment horizontal="center" vertical="center" wrapText="1"/>
      <protection/>
    </xf>
    <xf numFmtId="0" fontId="53" fillId="0" borderId="25" xfId="36" applyFont="1" applyFill="1" applyBorder="1" applyAlignment="1">
      <alignment horizontal="center" vertical="center" wrapText="1"/>
      <protection/>
    </xf>
    <xf numFmtId="0" fontId="53" fillId="0" borderId="15" xfId="36" applyFont="1" applyFill="1" applyBorder="1" applyAlignment="1">
      <alignment horizontal="center" vertical="center" wrapText="1"/>
      <protection/>
    </xf>
    <xf numFmtId="0" fontId="53" fillId="0" borderId="17" xfId="36" applyFont="1" applyFill="1" applyBorder="1" applyAlignment="1">
      <alignment horizontal="center" vertical="center" wrapText="1"/>
      <protection/>
    </xf>
    <xf numFmtId="0" fontId="48" fillId="0" borderId="12" xfId="36" applyFont="1" applyFill="1" applyBorder="1" applyAlignment="1">
      <alignment horizontal="center" vertical="center" textRotation="90" wrapText="1"/>
      <protection/>
    </xf>
    <xf numFmtId="0" fontId="31" fillId="0" borderId="27" xfId="36" applyFont="1" applyFill="1" applyBorder="1" applyAlignment="1">
      <alignment horizontal="left" wrapText="1"/>
      <protection/>
    </xf>
    <xf numFmtId="0" fontId="14" fillId="0" borderId="28" xfId="37" applyFont="1" applyFill="1" applyBorder="1" applyAlignment="1">
      <alignment horizontal="center" vertical="center" wrapText="1"/>
      <protection/>
    </xf>
    <xf numFmtId="0" fontId="14" fillId="0" borderId="26" xfId="37" applyFont="1" applyFill="1" applyBorder="1" applyAlignment="1">
      <alignment horizontal="center" vertical="center" wrapText="1"/>
      <protection/>
    </xf>
    <xf numFmtId="0" fontId="14" fillId="0" borderId="12" xfId="37" applyFont="1" applyFill="1" applyBorder="1" applyAlignment="1">
      <alignment horizontal="center" vertical="center" wrapText="1"/>
      <protection/>
    </xf>
    <xf numFmtId="0" fontId="14" fillId="0" borderId="50" xfId="37" applyFont="1" applyFill="1" applyBorder="1" applyAlignment="1">
      <alignment horizontal="center" vertical="center" wrapText="1"/>
      <protection/>
    </xf>
    <xf numFmtId="0" fontId="14" fillId="0" borderId="16" xfId="37" applyFont="1" applyFill="1" applyBorder="1" applyAlignment="1">
      <alignment horizontal="center" vertical="center" wrapText="1"/>
      <protection/>
    </xf>
    <xf numFmtId="0" fontId="14" fillId="0" borderId="25" xfId="37" applyFont="1" applyFill="1" applyBorder="1" applyAlignment="1">
      <alignment horizontal="center" vertical="center" wrapText="1"/>
      <protection/>
    </xf>
    <xf numFmtId="0" fontId="14" fillId="0" borderId="15" xfId="37" applyFont="1" applyFill="1" applyBorder="1" applyAlignment="1">
      <alignment horizontal="center" vertical="center" wrapText="1"/>
      <protection/>
    </xf>
    <xf numFmtId="0" fontId="14" fillId="0" borderId="17" xfId="37" applyFont="1" applyFill="1" applyBorder="1" applyAlignment="1">
      <alignment horizontal="center" vertical="center" wrapText="1"/>
      <protection/>
    </xf>
    <xf numFmtId="0" fontId="29" fillId="2" borderId="0" xfId="0" applyFont="1" applyFill="1" applyBorder="1" applyAlignment="1">
      <alignment horizontal="left" wrapText="1"/>
    </xf>
    <xf numFmtId="0" fontId="8" fillId="0" borderId="12" xfId="36" applyFont="1" applyFill="1" applyBorder="1" applyAlignment="1">
      <alignment horizontal="center" vertical="center" wrapText="1"/>
      <protection/>
    </xf>
    <xf numFmtId="0" fontId="22" fillId="0" borderId="25" xfId="37" applyFont="1" applyFill="1" applyBorder="1" applyAlignment="1">
      <alignment horizontal="left" vertical="center" wrapText="1"/>
      <protection/>
    </xf>
    <xf numFmtId="0" fontId="22" fillId="0" borderId="17" xfId="37" applyFont="1" applyFill="1" applyBorder="1" applyAlignment="1">
      <alignment horizontal="left" vertical="center" wrapText="1"/>
      <protection/>
    </xf>
    <xf numFmtId="0" fontId="22" fillId="0" borderId="25" xfId="86" applyFont="1" applyFill="1" applyBorder="1" applyAlignment="1">
      <alignment horizontal="left" vertical="center" wrapText="1"/>
      <protection/>
    </xf>
    <xf numFmtId="0" fontId="22" fillId="0" borderId="17" xfId="86" applyFont="1" applyFill="1" applyBorder="1" applyAlignment="1">
      <alignment horizontal="left" vertical="center" wrapText="1"/>
      <protection/>
    </xf>
    <xf numFmtId="0" fontId="22" fillId="0" borderId="12" xfId="36" applyFont="1" applyFill="1" applyBorder="1" applyAlignment="1">
      <alignment horizontal="left" vertical="center" wrapText="1"/>
      <protection/>
    </xf>
    <xf numFmtId="0" fontId="22" fillId="0" borderId="25" xfId="36" applyFont="1" applyFill="1" applyBorder="1" applyAlignment="1">
      <alignment horizontal="left" vertical="center" wrapText="1"/>
      <protection/>
    </xf>
    <xf numFmtId="0" fontId="22" fillId="0" borderId="17" xfId="36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top"/>
      <protection/>
    </xf>
    <xf numFmtId="0" fontId="15" fillId="0" borderId="0" xfId="36" applyFont="1" applyFill="1" applyBorder="1" applyAlignment="1">
      <alignment horizontal="center" vertical="center"/>
      <protection/>
    </xf>
    <xf numFmtId="0" fontId="15" fillId="0" borderId="0" xfId="88" applyFont="1" applyFill="1" applyBorder="1" applyAlignment="1">
      <alignment horizontal="left" vertical="top" wrapText="1"/>
      <protection/>
    </xf>
    <xf numFmtId="0" fontId="30" fillId="0" borderId="27" xfId="36" applyFont="1" applyFill="1" applyBorder="1" applyAlignment="1">
      <alignment horizontal="left" vertical="center" wrapText="1"/>
      <protection/>
    </xf>
    <xf numFmtId="176" fontId="31" fillId="0" borderId="27" xfId="88" applyNumberFormat="1" applyFont="1" applyFill="1" applyBorder="1" applyAlignment="1">
      <alignment horizontal="center"/>
      <protection/>
    </xf>
    <xf numFmtId="177" fontId="31" fillId="0" borderId="27" xfId="88" applyNumberFormat="1" applyFont="1" applyFill="1" applyBorder="1" applyAlignment="1">
      <alignment horizontal="center"/>
      <protection/>
    </xf>
    <xf numFmtId="0" fontId="31" fillId="0" borderId="15" xfId="88" applyFont="1" applyFill="1" applyBorder="1" applyAlignment="1">
      <alignment horizontal="left" vertical="center" wrapText="1"/>
      <protection/>
    </xf>
    <xf numFmtId="3" fontId="15" fillId="0" borderId="0" xfId="36" applyNumberFormat="1" applyFont="1" applyFill="1" applyBorder="1" applyAlignment="1">
      <alignment horizontal="left" wrapText="1"/>
      <protection/>
    </xf>
    <xf numFmtId="0" fontId="31" fillId="0" borderId="27" xfId="88" applyFont="1" applyFill="1" applyBorder="1" applyAlignment="1">
      <alignment horizontal="left" vertical="top" wrapText="1"/>
      <protection/>
    </xf>
    <xf numFmtId="0" fontId="51" fillId="0" borderId="28" xfId="36" applyFont="1" applyFill="1" applyBorder="1" applyAlignment="1">
      <alignment horizontal="center" vertical="center" textRotation="89"/>
      <protection/>
    </xf>
    <xf numFmtId="0" fontId="51" fillId="0" borderId="67" xfId="36" applyFont="1" applyFill="1" applyBorder="1" applyAlignment="1">
      <alignment horizontal="center" vertical="center" textRotation="89"/>
      <protection/>
    </xf>
    <xf numFmtId="3" fontId="20" fillId="0" borderId="0" xfId="36" applyNumberFormat="1" applyFont="1" applyFill="1" applyBorder="1" applyAlignment="1">
      <alignment horizontal="center" vertical="center" wrapText="1"/>
      <protection/>
    </xf>
    <xf numFmtId="3" fontId="31" fillId="0" borderId="0" xfId="36" applyNumberFormat="1" applyFont="1" applyFill="1" applyBorder="1" applyAlignment="1">
      <alignment horizontal="left" wrapText="1"/>
      <protection/>
    </xf>
    <xf numFmtId="0" fontId="20" fillId="0" borderId="25" xfId="37" applyFont="1" applyFill="1" applyBorder="1" applyAlignment="1">
      <alignment horizontal="center" vertical="center" wrapText="1"/>
      <protection/>
    </xf>
    <xf numFmtId="0" fontId="20" fillId="0" borderId="17" xfId="37" applyFont="1" applyFill="1" applyBorder="1" applyAlignment="1">
      <alignment horizontal="center" vertical="center" wrapText="1"/>
      <protection/>
    </xf>
    <xf numFmtId="0" fontId="22" fillId="0" borderId="12" xfId="86" applyFont="1" applyFill="1" applyBorder="1" applyAlignment="1">
      <alignment horizontal="left" vertical="center" wrapText="1"/>
      <protection/>
    </xf>
    <xf numFmtId="0" fontId="20" fillId="0" borderId="28" xfId="37" applyFont="1" applyFill="1" applyBorder="1" applyAlignment="1">
      <alignment horizontal="center" vertical="center" wrapText="1"/>
      <protection/>
    </xf>
    <xf numFmtId="0" fontId="20" fillId="0" borderId="67" xfId="37" applyFont="1" applyFill="1" applyBorder="1" applyAlignment="1">
      <alignment horizontal="center" vertical="center" wrapText="1"/>
      <protection/>
    </xf>
    <xf numFmtId="0" fontId="20" fillId="0" borderId="26" xfId="37" applyFont="1" applyFill="1" applyBorder="1" applyAlignment="1">
      <alignment horizontal="center" vertical="center" wrapText="1"/>
      <protection/>
    </xf>
    <xf numFmtId="0" fontId="22" fillId="0" borderId="15" xfId="86" applyFont="1" applyFill="1" applyBorder="1" applyAlignment="1">
      <alignment horizontal="left" vertical="center" wrapText="1"/>
      <protection/>
    </xf>
    <xf numFmtId="0" fontId="29" fillId="0" borderId="0" xfId="36" applyFont="1" applyFill="1" applyBorder="1" applyAlignment="1">
      <alignment vertical="center" wrapText="1"/>
      <protection/>
    </xf>
    <xf numFmtId="0" fontId="22" fillId="0" borderId="15" xfId="36" applyFont="1" applyFill="1" applyBorder="1" applyAlignment="1">
      <alignment horizontal="left" vertical="center" wrapText="1"/>
      <protection/>
    </xf>
    <xf numFmtId="0" fontId="22" fillId="0" borderId="28" xfId="36" applyFont="1" applyFill="1" applyBorder="1" applyAlignment="1">
      <alignment horizontal="left" vertical="center" wrapText="1"/>
      <protection/>
    </xf>
    <xf numFmtId="0" fontId="22" fillId="0" borderId="26" xfId="36" applyFont="1" applyFill="1" applyBorder="1" applyAlignment="1">
      <alignment horizontal="left" vertical="center" wrapText="1"/>
      <protection/>
    </xf>
    <xf numFmtId="0" fontId="22" fillId="0" borderId="12" xfId="36" applyFont="1" applyFill="1" applyBorder="1" applyAlignment="1">
      <alignment horizontal="center" vertical="center" wrapText="1"/>
      <protection/>
    </xf>
    <xf numFmtId="0" fontId="29" fillId="0" borderId="0" xfId="0" applyFont="1" applyFill="1" applyBorder="1" applyAlignment="1">
      <alignment horizontal="left" vertical="top" wrapText="1"/>
    </xf>
    <xf numFmtId="0" fontId="8" fillId="0" borderId="0" xfId="36" applyFont="1" applyFill="1" applyBorder="1" applyAlignment="1">
      <alignment horizontal="left"/>
      <protection/>
    </xf>
    <xf numFmtId="0" fontId="8" fillId="0" borderId="27" xfId="36" applyFont="1" applyFill="1" applyBorder="1" applyAlignment="1">
      <alignment horizontal="left"/>
      <protection/>
    </xf>
    <xf numFmtId="0" fontId="21" fillId="0" borderId="28" xfId="37" applyFont="1" applyFill="1" applyBorder="1" applyAlignment="1">
      <alignment horizontal="center" vertical="center" wrapText="1"/>
      <protection/>
    </xf>
    <xf numFmtId="0" fontId="21" fillId="0" borderId="67" xfId="37" applyFont="1" applyFill="1" applyBorder="1" applyAlignment="1">
      <alignment horizontal="center" vertical="center" wrapText="1"/>
      <protection/>
    </xf>
    <xf numFmtId="0" fontId="21" fillId="0" borderId="26" xfId="37" applyFont="1" applyFill="1" applyBorder="1" applyAlignment="1">
      <alignment horizontal="center" vertical="center" wrapText="1"/>
      <protection/>
    </xf>
    <xf numFmtId="0" fontId="8" fillId="0" borderId="40" xfId="36" applyFont="1" applyFill="1" applyBorder="1" applyAlignment="1">
      <alignment horizontal="center" vertical="center" wrapText="1"/>
      <protection/>
    </xf>
    <xf numFmtId="0" fontId="8" fillId="0" borderId="50" xfId="36" applyFont="1" applyFill="1" applyBorder="1" applyAlignment="1">
      <alignment horizontal="center" vertical="center" wrapText="1"/>
      <protection/>
    </xf>
    <xf numFmtId="0" fontId="8" fillId="0" borderId="32" xfId="36" applyFont="1" applyFill="1" applyBorder="1" applyAlignment="1">
      <alignment horizontal="center" vertical="center" wrapText="1"/>
      <protection/>
    </xf>
    <xf numFmtId="0" fontId="8" fillId="0" borderId="31" xfId="36" applyFont="1" applyFill="1" applyBorder="1" applyAlignment="1">
      <alignment horizontal="center" vertical="center" wrapText="1"/>
      <protection/>
    </xf>
    <xf numFmtId="0" fontId="8" fillId="0" borderId="38" xfId="36" applyFont="1" applyFill="1" applyBorder="1" applyAlignment="1">
      <alignment horizontal="center" vertical="center" wrapText="1"/>
      <protection/>
    </xf>
    <xf numFmtId="0" fontId="8" fillId="0" borderId="16" xfId="36" applyFont="1" applyFill="1" applyBorder="1" applyAlignment="1">
      <alignment horizontal="center" vertical="center" wrapText="1"/>
      <protection/>
    </xf>
    <xf numFmtId="0" fontId="3" fillId="0" borderId="25" xfId="37" applyFont="1" applyFill="1" applyBorder="1" applyAlignment="1">
      <alignment horizontal="center" vertical="center" wrapText="1"/>
      <protection/>
    </xf>
    <xf numFmtId="0" fontId="3" fillId="0" borderId="17" xfId="37" applyFont="1" applyFill="1" applyBorder="1" applyAlignment="1">
      <alignment horizontal="center" vertical="center" wrapText="1"/>
      <protection/>
    </xf>
    <xf numFmtId="0" fontId="22" fillId="0" borderId="25" xfId="36" applyFont="1" applyFill="1" applyBorder="1" applyAlignment="1">
      <alignment vertical="center" wrapText="1"/>
      <protection/>
    </xf>
    <xf numFmtId="0" fontId="22" fillId="0" borderId="15" xfId="36" applyFont="1" applyFill="1" applyBorder="1" applyAlignment="1">
      <alignment vertical="center" wrapText="1"/>
      <protection/>
    </xf>
    <xf numFmtId="0" fontId="22" fillId="0" borderId="17" xfId="36" applyFont="1" applyFill="1" applyBorder="1" applyAlignment="1">
      <alignment vertical="center" wrapText="1"/>
      <protection/>
    </xf>
    <xf numFmtId="0" fontId="22" fillId="0" borderId="12" xfId="86" applyFont="1" applyFill="1" applyBorder="1" applyAlignment="1">
      <alignment horizontal="center" vertical="center" wrapText="1"/>
      <protection/>
    </xf>
    <xf numFmtId="0" fontId="22" fillId="0" borderId="67" xfId="36" applyFont="1" applyFill="1" applyBorder="1" applyAlignment="1">
      <alignment horizontal="center" vertical="center" wrapText="1"/>
      <protection/>
    </xf>
    <xf numFmtId="0" fontId="22" fillId="0" borderId="38" xfId="36" applyFont="1" applyFill="1" applyBorder="1" applyAlignment="1">
      <alignment horizontal="left" vertical="center" wrapText="1"/>
      <protection/>
    </xf>
    <xf numFmtId="0" fontId="22" fillId="0" borderId="27" xfId="36" applyFont="1" applyFill="1" applyBorder="1" applyAlignment="1">
      <alignment horizontal="left" vertical="center" wrapText="1"/>
      <protection/>
    </xf>
    <xf numFmtId="0" fontId="22" fillId="0" borderId="25" xfId="36" applyFont="1" applyFill="1" applyBorder="1" applyAlignment="1">
      <alignment horizontal="left" vertical="center"/>
      <protection/>
    </xf>
    <xf numFmtId="0" fontId="22" fillId="0" borderId="17" xfId="36" applyFont="1" applyFill="1" applyBorder="1" applyAlignment="1">
      <alignment horizontal="left" vertical="center"/>
      <protection/>
    </xf>
    <xf numFmtId="0" fontId="40" fillId="0" borderId="28" xfId="86" applyFont="1" applyFill="1" applyBorder="1" applyAlignment="1">
      <alignment horizontal="center" vertical="center" textRotation="90" wrapText="1"/>
      <protection/>
    </xf>
    <xf numFmtId="0" fontId="40" fillId="0" borderId="46" xfId="86" applyFont="1" applyFill="1" applyBorder="1" applyAlignment="1">
      <alignment horizontal="center" vertical="center" textRotation="90" wrapText="1"/>
      <protection/>
    </xf>
    <xf numFmtId="0" fontId="40" fillId="0" borderId="33" xfId="36" applyFont="1" applyFill="1" applyBorder="1" applyAlignment="1">
      <alignment horizontal="center" vertical="center" textRotation="90" wrapText="1"/>
      <protection/>
    </xf>
    <xf numFmtId="0" fontId="40" fillId="0" borderId="12" xfId="36" applyFont="1" applyFill="1" applyBorder="1" applyAlignment="1">
      <alignment horizontal="center" vertical="center" wrapText="1"/>
      <protection/>
    </xf>
    <xf numFmtId="0" fontId="48" fillId="0" borderId="33" xfId="36" applyFont="1" applyFill="1" applyBorder="1" applyAlignment="1">
      <alignment horizontal="center" vertical="center" textRotation="90" wrapText="1"/>
      <protection/>
    </xf>
    <xf numFmtId="1" fontId="118" fillId="26" borderId="53" xfId="66" applyNumberFormat="1" applyFont="1" applyFill="1" applyBorder="1" applyAlignment="1">
      <alignment horizontal="center" vertical="center" textRotation="90" wrapText="1"/>
      <protection/>
    </xf>
    <xf numFmtId="1" fontId="118" fillId="26" borderId="56" xfId="66" applyNumberFormat="1" applyFont="1" applyFill="1" applyBorder="1" applyAlignment="1">
      <alignment horizontal="center" vertical="center" textRotation="90" wrapText="1"/>
      <protection/>
    </xf>
    <xf numFmtId="1" fontId="118" fillId="26" borderId="10" xfId="66" applyNumberFormat="1" applyFont="1" applyFill="1" applyBorder="1" applyAlignment="1">
      <alignment horizontal="center" vertical="center" textRotation="90" wrapText="1"/>
      <protection/>
    </xf>
    <xf numFmtId="1" fontId="118" fillId="26" borderId="70" xfId="66" applyNumberFormat="1" applyFont="1" applyFill="1" applyBorder="1" applyAlignment="1">
      <alignment horizontal="center" vertical="center" textRotation="90" wrapText="1"/>
      <protection/>
    </xf>
    <xf numFmtId="1" fontId="118" fillId="26" borderId="42" xfId="66" applyNumberFormat="1" applyFont="1" applyFill="1" applyBorder="1" applyAlignment="1">
      <alignment horizontal="center" vertical="center" textRotation="90" wrapText="1"/>
      <protection/>
    </xf>
    <xf numFmtId="1" fontId="118" fillId="26" borderId="41" xfId="66" applyNumberFormat="1" applyFont="1" applyFill="1" applyBorder="1" applyAlignment="1">
      <alignment horizontal="center" vertical="center" textRotation="90" wrapText="1"/>
      <protection/>
    </xf>
    <xf numFmtId="1" fontId="118" fillId="26" borderId="37" xfId="66" applyNumberFormat="1" applyFont="1" applyFill="1" applyBorder="1" applyAlignment="1">
      <alignment horizontal="center" vertical="center" textRotation="90" wrapText="1"/>
      <protection/>
    </xf>
    <xf numFmtId="1" fontId="118" fillId="26" borderId="71" xfId="66" applyNumberFormat="1" applyFont="1" applyFill="1" applyBorder="1" applyAlignment="1">
      <alignment horizontal="center" vertical="center" textRotation="90" wrapText="1"/>
      <protection/>
    </xf>
    <xf numFmtId="1" fontId="118" fillId="26" borderId="72" xfId="66" applyNumberFormat="1" applyFont="1" applyFill="1" applyBorder="1" applyAlignment="1">
      <alignment horizontal="center" vertical="center" textRotation="90" wrapText="1"/>
      <protection/>
    </xf>
    <xf numFmtId="1" fontId="118" fillId="26" borderId="18" xfId="66" applyNumberFormat="1" applyFont="1" applyFill="1" applyBorder="1" applyAlignment="1">
      <alignment horizontal="center" vertical="center" textRotation="90" wrapText="1"/>
      <protection/>
    </xf>
    <xf numFmtId="0" fontId="129" fillId="26" borderId="52" xfId="79" applyFont="1" applyFill="1" applyBorder="1" applyAlignment="1">
      <alignment horizontal="center" vertical="center" wrapText="1"/>
      <protection/>
    </xf>
    <xf numFmtId="0" fontId="129" fillId="26" borderId="73" xfId="79" applyFont="1" applyFill="1" applyBorder="1" applyAlignment="1">
      <alignment horizontal="center" vertical="center" wrapText="1"/>
      <protection/>
    </xf>
    <xf numFmtId="3" fontId="114" fillId="30" borderId="73" xfId="60" applyNumberFormat="1" applyFont="1" applyFill="1" applyBorder="1" applyAlignment="1">
      <alignment horizontal="left" vertical="center" wrapText="1"/>
      <protection/>
    </xf>
    <xf numFmtId="3" fontId="114" fillId="30" borderId="24" xfId="60" applyNumberFormat="1" applyFont="1" applyFill="1" applyBorder="1" applyAlignment="1">
      <alignment horizontal="left" vertical="center" wrapText="1"/>
      <protection/>
    </xf>
    <xf numFmtId="1" fontId="118" fillId="26" borderId="74" xfId="66" applyNumberFormat="1" applyFont="1" applyFill="1" applyBorder="1" applyAlignment="1">
      <alignment horizontal="center" vertical="center" textRotation="90" wrapText="1"/>
      <protection/>
    </xf>
    <xf numFmtId="1" fontId="118" fillId="26" borderId="75" xfId="66" applyNumberFormat="1" applyFont="1" applyFill="1" applyBorder="1" applyAlignment="1">
      <alignment horizontal="center" vertical="center" textRotation="90" wrapText="1"/>
      <protection/>
    </xf>
    <xf numFmtId="0" fontId="30" fillId="0" borderId="54" xfId="36" applyFont="1" applyFill="1" applyBorder="1" applyAlignment="1">
      <alignment horizontal="center" vertical="center" wrapText="1"/>
      <protection/>
    </xf>
    <xf numFmtId="0" fontId="48" fillId="0" borderId="76" xfId="36" applyFont="1" applyFill="1" applyBorder="1" applyAlignment="1">
      <alignment horizontal="center" vertical="center" textRotation="90" wrapText="1"/>
      <protection/>
    </xf>
    <xf numFmtId="0" fontId="48" fillId="0" borderId="46" xfId="36" applyFont="1" applyFill="1" applyBorder="1" applyAlignment="1">
      <alignment horizontal="center" vertical="center" textRotation="90" wrapText="1"/>
      <protection/>
    </xf>
    <xf numFmtId="0" fontId="40" fillId="0" borderId="67" xfId="86" applyFont="1" applyFill="1" applyBorder="1" applyAlignment="1">
      <alignment horizontal="center" vertical="center" textRotation="90" wrapText="1"/>
      <protection/>
    </xf>
    <xf numFmtId="0" fontId="48" fillId="0" borderId="12" xfId="86" applyFont="1" applyFill="1" applyBorder="1" applyAlignment="1">
      <alignment horizontal="center" vertical="center" textRotation="90" wrapText="1"/>
      <protection/>
    </xf>
    <xf numFmtId="0" fontId="48" fillId="0" borderId="33" xfId="86" applyFont="1" applyFill="1" applyBorder="1" applyAlignment="1">
      <alignment horizontal="center" vertical="center" textRotation="90" wrapText="1"/>
      <protection/>
    </xf>
    <xf numFmtId="0" fontId="30" fillId="0" borderId="46" xfId="36" applyFont="1" applyFill="1" applyBorder="1" applyAlignment="1">
      <alignment horizontal="center" vertical="center" textRotation="90" wrapText="1"/>
      <protection/>
    </xf>
    <xf numFmtId="0" fontId="40" fillId="0" borderId="67" xfId="36" applyFont="1" applyFill="1" applyBorder="1" applyAlignment="1">
      <alignment horizontal="center" vertical="center" textRotation="90" wrapText="1"/>
      <protection/>
    </xf>
    <xf numFmtId="0" fontId="40" fillId="0" borderId="46" xfId="36" applyFont="1" applyFill="1" applyBorder="1" applyAlignment="1">
      <alignment horizontal="center" vertical="center" textRotation="90" wrapText="1"/>
      <protection/>
    </xf>
    <xf numFmtId="0" fontId="40" fillId="0" borderId="76" xfId="36" applyFont="1" applyFill="1" applyBorder="1" applyAlignment="1">
      <alignment horizontal="center" vertical="center" textRotation="90" wrapText="1"/>
      <protection/>
    </xf>
    <xf numFmtId="0" fontId="30" fillId="0" borderId="46" xfId="36" applyFont="1" applyFill="1" applyBorder="1" applyAlignment="1">
      <alignment horizontal="left" vertical="center" textRotation="90" wrapText="1"/>
      <protection/>
    </xf>
    <xf numFmtId="0" fontId="30" fillId="0" borderId="76" xfId="36" applyFont="1" applyFill="1" applyBorder="1" applyAlignment="1">
      <alignment horizontal="center" vertical="center" textRotation="90" wrapText="1"/>
      <protection/>
    </xf>
    <xf numFmtId="0" fontId="30" fillId="0" borderId="33" xfId="36" applyFont="1" applyFill="1" applyBorder="1" applyAlignment="1">
      <alignment horizontal="center" vertical="center" textRotation="90" wrapText="1"/>
      <protection/>
    </xf>
    <xf numFmtId="0" fontId="40" fillId="0" borderId="55" xfId="36" applyFont="1" applyFill="1" applyBorder="1" applyAlignment="1">
      <alignment horizontal="center" vertical="center" textRotation="90" wrapText="1"/>
      <protection/>
    </xf>
    <xf numFmtId="0" fontId="40" fillId="0" borderId="49" xfId="36" applyFont="1" applyFill="1" applyBorder="1" applyAlignment="1">
      <alignment horizontal="center" vertical="center" textRotation="90" wrapText="1"/>
      <protection/>
    </xf>
    <xf numFmtId="0" fontId="40" fillId="0" borderId="60" xfId="36" applyFont="1" applyFill="1" applyBorder="1" applyAlignment="1">
      <alignment horizontal="center" vertical="center" textRotation="90" wrapText="1"/>
      <protection/>
    </xf>
    <xf numFmtId="0" fontId="130" fillId="26" borderId="0" xfId="82" applyFont="1" applyFill="1" applyBorder="1" applyAlignment="1">
      <alignment horizontal="left" wrapText="1"/>
      <protection/>
    </xf>
    <xf numFmtId="0" fontId="119" fillId="26" borderId="19" xfId="82" applyFont="1" applyFill="1" applyBorder="1" applyAlignment="1">
      <alignment horizontal="left" wrapText="1"/>
      <protection/>
    </xf>
    <xf numFmtId="0" fontId="114" fillId="26" borderId="63" xfId="79" applyFont="1" applyFill="1" applyBorder="1" applyAlignment="1">
      <alignment horizontal="center" vertical="center" wrapText="1" shrinkToFit="1"/>
      <protection/>
    </xf>
    <xf numFmtId="0" fontId="114" fillId="26" borderId="65" xfId="79" applyFont="1" applyFill="1" applyBorder="1" applyAlignment="1">
      <alignment horizontal="center" vertical="center" wrapText="1" shrinkToFit="1"/>
      <protection/>
    </xf>
    <xf numFmtId="0" fontId="114" fillId="26" borderId="21" xfId="79" applyFont="1" applyFill="1" applyBorder="1" applyAlignment="1">
      <alignment horizontal="center" vertical="center" wrapText="1" shrinkToFit="1"/>
      <protection/>
    </xf>
    <xf numFmtId="0" fontId="114" fillId="26" borderId="66" xfId="79" applyFont="1" applyFill="1" applyBorder="1" applyAlignment="1">
      <alignment horizontal="center" vertical="center" wrapText="1" shrinkToFit="1"/>
      <protection/>
    </xf>
    <xf numFmtId="0" fontId="114" fillId="26" borderId="18" xfId="79" applyFont="1" applyFill="1" applyBorder="1" applyAlignment="1">
      <alignment horizontal="center" vertical="center" wrapText="1" shrinkToFit="1"/>
      <protection/>
    </xf>
    <xf numFmtId="0" fontId="114" fillId="26" borderId="20" xfId="79" applyFont="1" applyFill="1" applyBorder="1" applyAlignment="1">
      <alignment horizontal="center" vertical="center" wrapText="1" shrinkToFit="1"/>
      <protection/>
    </xf>
    <xf numFmtId="0" fontId="15" fillId="0" borderId="43" xfId="36" applyFont="1" applyFill="1" applyBorder="1" applyAlignment="1">
      <alignment horizontal="center" vertical="center" wrapText="1"/>
      <protection/>
    </xf>
    <xf numFmtId="0" fontId="15" fillId="0" borderId="44" xfId="36" applyFont="1" applyFill="1" applyBorder="1" applyAlignment="1">
      <alignment horizontal="center" vertical="center" wrapText="1"/>
      <protection/>
    </xf>
    <xf numFmtId="0" fontId="15" fillId="0" borderId="59" xfId="36" applyFont="1" applyFill="1" applyBorder="1" applyAlignment="1">
      <alignment horizontal="center" vertical="center" wrapText="1"/>
      <protection/>
    </xf>
    <xf numFmtId="0" fontId="40" fillId="0" borderId="57" xfId="36" applyFont="1" applyFill="1" applyBorder="1" applyAlignment="1">
      <alignment horizontal="center" vertical="center" textRotation="90" wrapText="1"/>
      <protection/>
    </xf>
    <xf numFmtId="0" fontId="40" fillId="0" borderId="17" xfId="36" applyFont="1" applyFill="1" applyBorder="1" applyAlignment="1">
      <alignment horizontal="center" vertical="center" textRotation="90" wrapText="1"/>
      <protection/>
    </xf>
    <xf numFmtId="0" fontId="40" fillId="0" borderId="77" xfId="36" applyFont="1" applyFill="1" applyBorder="1" applyAlignment="1">
      <alignment horizontal="center" vertical="center" textRotation="90" wrapText="1"/>
      <protection/>
    </xf>
    <xf numFmtId="0" fontId="53" fillId="0" borderId="54" xfId="36" applyFont="1" applyFill="1" applyBorder="1" applyAlignment="1">
      <alignment horizontal="center" vertical="center" wrapText="1"/>
      <protection/>
    </xf>
    <xf numFmtId="0" fontId="53" fillId="0" borderId="78" xfId="36" applyFont="1" applyFill="1" applyBorder="1" applyAlignment="1">
      <alignment horizontal="center" vertical="center" wrapText="1"/>
      <protection/>
    </xf>
    <xf numFmtId="0" fontId="53" fillId="0" borderId="62" xfId="36" applyFont="1" applyFill="1" applyBorder="1" applyAlignment="1">
      <alignment horizontal="center" vertical="center" wrapText="1"/>
      <protection/>
    </xf>
    <xf numFmtId="0" fontId="53" fillId="0" borderId="57" xfId="36" applyFont="1" applyFill="1" applyBorder="1" applyAlignment="1">
      <alignment horizontal="center" vertical="center" wrapText="1"/>
      <protection/>
    </xf>
    <xf numFmtId="0" fontId="30" fillId="0" borderId="78" xfId="36" applyFont="1" applyFill="1" applyBorder="1" applyAlignment="1">
      <alignment horizontal="center" vertical="center" wrapText="1"/>
      <protection/>
    </xf>
    <xf numFmtId="0" fontId="30" fillId="0" borderId="62" xfId="36" applyFont="1" applyFill="1" applyBorder="1" applyAlignment="1">
      <alignment horizontal="center" vertical="center" wrapText="1"/>
      <protection/>
    </xf>
    <xf numFmtId="0" fontId="30" fillId="0" borderId="57" xfId="36" applyFont="1" applyFill="1" applyBorder="1" applyAlignment="1">
      <alignment horizontal="center" vertical="center" wrapText="1"/>
      <protection/>
    </xf>
    <xf numFmtId="0" fontId="50" fillId="0" borderId="78" xfId="36" applyFont="1" applyFill="1" applyBorder="1" applyAlignment="1">
      <alignment horizontal="center" vertical="center" wrapText="1"/>
      <protection/>
    </xf>
    <xf numFmtId="0" fontId="50" fillId="0" borderId="57" xfId="36" applyFont="1" applyFill="1" applyBorder="1" applyAlignment="1">
      <alignment horizontal="center" vertical="center" wrapText="1"/>
      <protection/>
    </xf>
    <xf numFmtId="0" fontId="40" fillId="0" borderId="62" xfId="36" applyFont="1" applyFill="1" applyBorder="1" applyAlignment="1">
      <alignment horizontal="center" vertical="center" wrapText="1"/>
      <protection/>
    </xf>
    <xf numFmtId="1" fontId="63" fillId="31" borderId="42" xfId="66" applyNumberFormat="1" applyFont="1" applyFill="1" applyBorder="1" applyAlignment="1">
      <alignment horizontal="center" vertical="center" textRotation="90" wrapText="1"/>
      <protection/>
    </xf>
    <xf numFmtId="1" fontId="63" fillId="31" borderId="41" xfId="66" applyNumberFormat="1" applyFont="1" applyFill="1" applyBorder="1" applyAlignment="1">
      <alignment horizontal="center" vertical="center" textRotation="90" wrapText="1"/>
      <protection/>
    </xf>
    <xf numFmtId="1" fontId="63" fillId="31" borderId="37" xfId="66" applyNumberFormat="1" applyFont="1" applyFill="1" applyBorder="1" applyAlignment="1">
      <alignment horizontal="center" vertical="center" textRotation="90" wrapText="1"/>
      <protection/>
    </xf>
    <xf numFmtId="0" fontId="25" fillId="0" borderId="0" xfId="0" applyFont="1" applyFill="1" applyBorder="1" applyAlignment="1">
      <alignment horizontal="left" vertical="top"/>
    </xf>
    <xf numFmtId="49" fontId="65" fillId="0" borderId="0" xfId="63" applyNumberFormat="1" applyFont="1" applyFill="1" applyBorder="1" applyAlignment="1">
      <alignment horizontal="left" vertical="top" wrapText="1"/>
      <protection/>
    </xf>
    <xf numFmtId="49" fontId="25" fillId="0" borderId="21" xfId="63" applyNumberFormat="1" applyFont="1" applyFill="1" applyBorder="1" applyAlignment="1">
      <alignment horizontal="left" vertical="top" wrapText="1"/>
      <protection/>
    </xf>
    <xf numFmtId="49" fontId="25" fillId="0" borderId="0" xfId="63" applyNumberFormat="1" applyFont="1" applyFill="1" applyBorder="1" applyAlignment="1">
      <alignment horizontal="left" vertical="top" wrapText="1"/>
      <protection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1s_Шаблон ф" xfId="33"/>
    <cellStyle name="Normal_Copy of f7r_Шаблон ф" xfId="34"/>
    <cellStyle name="Normal_Copy of f8r_Шаблон ф" xfId="35"/>
    <cellStyle name="Normal_бланк формы 6 рай на 2003 год" xfId="36"/>
    <cellStyle name="Normal_Таблица ВС РФ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11" xfId="59"/>
    <cellStyle name="Обычный 12" xfId="60"/>
    <cellStyle name="Обычный 13" xfId="61"/>
    <cellStyle name="Обычный 14" xfId="62"/>
    <cellStyle name="Обычный 18" xfId="63"/>
    <cellStyle name="Обычный 19" xfId="64"/>
    <cellStyle name="Обычный 2" xfId="65"/>
    <cellStyle name="Обычный 2 2" xfId="66"/>
    <cellStyle name="Обычный 2 3" xfId="67"/>
    <cellStyle name="Обычный 2 4" xfId="68"/>
    <cellStyle name="Обычный 3" xfId="69"/>
    <cellStyle name="Обычный 4" xfId="70"/>
    <cellStyle name="Обычный 4 2" xfId="71"/>
    <cellStyle name="Обычный 5" xfId="72"/>
    <cellStyle name="Обычный 5 2" xfId="73"/>
    <cellStyle name="Обычный 6" xfId="74"/>
    <cellStyle name="Обычный 6 2" xfId="75"/>
    <cellStyle name="Обычный 7" xfId="76"/>
    <cellStyle name="Обычный 8" xfId="77"/>
    <cellStyle name="Обычный 9" xfId="78"/>
    <cellStyle name="Обычный_Предложения по разделу 2" xfId="79"/>
    <cellStyle name="Обычный_Списки" xfId="80"/>
    <cellStyle name="Обычный_Шаблон формы 1 (исправления на 2003)" xfId="81"/>
    <cellStyle name="Обычный_Шаблон формы 1 (исправления на 2003) 2" xfId="82"/>
    <cellStyle name="Обычный_Шаблон формы 1 (исправления на 2003) 3" xfId="83"/>
    <cellStyle name="Обычный_Шаблон формы 1 (исправления на 2003) 4" xfId="84"/>
    <cellStyle name="Обычный_Шаблон формы №6-бмс_2003" xfId="85"/>
    <cellStyle name="Обычный_Шаблон формы №6-бмс_2003 2" xfId="86"/>
    <cellStyle name="Обычный_Шаблон формы №6-бмс_2003 3" xfId="87"/>
    <cellStyle name="Обычный_Шаблон формы №8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1619250" y="0"/>
          <a:ext cx="28765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5" name="Line 11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6" name="Line 12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7" name="Line 13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8" name="Line 14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9" name="Line 15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10" name="Line 16"/>
        <xdr:cNvSpPr>
          <a:spLocks/>
        </xdr:cNvSpPr>
      </xdr:nvSpPr>
      <xdr:spPr>
        <a:xfrm>
          <a:off x="32156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3173075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" name="Line 4"/>
        <xdr:cNvSpPr>
          <a:spLocks/>
        </xdr:cNvSpPr>
      </xdr:nvSpPr>
      <xdr:spPr>
        <a:xfrm>
          <a:off x="13173075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" name="Line 10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" name="Line 11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5" name="Line 12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6" name="Line 13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7" name="Line 14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8" name="Line 15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" name="Line 16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0" name="Line 17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1" name="Line 18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2" name="Line 19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3" name="Line 20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4" name="Line 21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5" name="Line 10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6" name="Line 11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" name="Line 12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" name="Line 13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" name="Line 14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0" name="Line 15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" name="Line 16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2" name="Line 17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3" name="Line 18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4" name="Line 19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5" name="Line 20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6" name="Line 21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7" name="Line 10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8" name="Line 11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9" name="Line 12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0" name="Line 13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1" name="Line 14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2" name="Line 15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3" name="Line 16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4" name="Line 17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5" name="Line 18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6" name="Line 19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7" name="Line 20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38" name="Line 21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39" name="Line 10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0" name="Line 11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1" name="Line 12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2" name="Line 13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3" name="Line 14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4" name="Line 15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5" name="Line 16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6" name="Line 17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7" name="Line 18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8" name="Line 19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9" name="Line 20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50" name="Line 21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1" name="Line 10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2" name="Line 11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3" name="Line 12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4" name="Line 13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5" name="Line 14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6" name="Line 15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7" name="Line 16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8" name="Line 17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59" name="Line 18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0" name="Line 19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1" name="Line 20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62" name="Line 21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3" name="Line 10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4" name="Line 11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5" name="Line 12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6" name="Line 13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7" name="Line 14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8" name="Line 15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9" name="Line 16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0" name="Line 17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1" name="Line 18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2" name="Line 19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3" name="Line 20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4" name="Line 21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75" name="Line 26"/>
        <xdr:cNvSpPr>
          <a:spLocks/>
        </xdr:cNvSpPr>
      </xdr:nvSpPr>
      <xdr:spPr>
        <a:xfrm>
          <a:off x="20240625" y="1754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76" name="Line 39"/>
        <xdr:cNvSpPr>
          <a:spLocks/>
        </xdr:cNvSpPr>
      </xdr:nvSpPr>
      <xdr:spPr>
        <a:xfrm>
          <a:off x="20240625" y="1847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77" name="Line 26"/>
        <xdr:cNvSpPr>
          <a:spLocks/>
        </xdr:cNvSpPr>
      </xdr:nvSpPr>
      <xdr:spPr>
        <a:xfrm>
          <a:off x="20240625" y="1754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78" name="Line 39"/>
        <xdr:cNvSpPr>
          <a:spLocks/>
        </xdr:cNvSpPr>
      </xdr:nvSpPr>
      <xdr:spPr>
        <a:xfrm>
          <a:off x="20240625" y="1847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79" name="Line 26"/>
        <xdr:cNvSpPr>
          <a:spLocks/>
        </xdr:cNvSpPr>
      </xdr:nvSpPr>
      <xdr:spPr>
        <a:xfrm>
          <a:off x="20240625" y="1801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0" name="Line 39"/>
        <xdr:cNvSpPr>
          <a:spLocks/>
        </xdr:cNvSpPr>
      </xdr:nvSpPr>
      <xdr:spPr>
        <a:xfrm>
          <a:off x="20240625" y="1898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81" name="Line 26"/>
        <xdr:cNvSpPr>
          <a:spLocks/>
        </xdr:cNvSpPr>
      </xdr:nvSpPr>
      <xdr:spPr>
        <a:xfrm>
          <a:off x="20240625" y="1801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2" name="Line 39"/>
        <xdr:cNvSpPr>
          <a:spLocks/>
        </xdr:cNvSpPr>
      </xdr:nvSpPr>
      <xdr:spPr>
        <a:xfrm>
          <a:off x="20240625" y="1898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83" name="Line 26"/>
        <xdr:cNvSpPr>
          <a:spLocks/>
        </xdr:cNvSpPr>
      </xdr:nvSpPr>
      <xdr:spPr>
        <a:xfrm>
          <a:off x="20240625" y="1801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4" name="Line 39"/>
        <xdr:cNvSpPr>
          <a:spLocks/>
        </xdr:cNvSpPr>
      </xdr:nvSpPr>
      <xdr:spPr>
        <a:xfrm>
          <a:off x="20240625" y="1898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85" name="Line 26"/>
        <xdr:cNvSpPr>
          <a:spLocks/>
        </xdr:cNvSpPr>
      </xdr:nvSpPr>
      <xdr:spPr>
        <a:xfrm>
          <a:off x="20240625" y="1801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13</xdr:col>
      <xdr:colOff>0</xdr:colOff>
      <xdr:row>42</xdr:row>
      <xdr:rowOff>0</xdr:rowOff>
    </xdr:to>
    <xdr:sp>
      <xdr:nvSpPr>
        <xdr:cNvPr id="86" name="Line 39"/>
        <xdr:cNvSpPr>
          <a:spLocks/>
        </xdr:cNvSpPr>
      </xdr:nvSpPr>
      <xdr:spPr>
        <a:xfrm>
          <a:off x="20240625" y="1898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87" name="Line 26"/>
        <xdr:cNvSpPr>
          <a:spLocks/>
        </xdr:cNvSpPr>
      </xdr:nvSpPr>
      <xdr:spPr>
        <a:xfrm>
          <a:off x="20240625" y="1847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88" name="Line 39"/>
        <xdr:cNvSpPr>
          <a:spLocks/>
        </xdr:cNvSpPr>
      </xdr:nvSpPr>
      <xdr:spPr>
        <a:xfrm>
          <a:off x="20240625" y="1934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89" name="Line 26"/>
        <xdr:cNvSpPr>
          <a:spLocks/>
        </xdr:cNvSpPr>
      </xdr:nvSpPr>
      <xdr:spPr>
        <a:xfrm>
          <a:off x="20240625" y="1847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90" name="Line 39"/>
        <xdr:cNvSpPr>
          <a:spLocks/>
        </xdr:cNvSpPr>
      </xdr:nvSpPr>
      <xdr:spPr>
        <a:xfrm>
          <a:off x="20240625" y="1934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1" name="Line 10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2" name="Line 11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3" name="Line 12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4" name="Line 13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5" name="Line 14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6" name="Line 15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7" name="Line 16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8" name="Line 17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99" name="Line 18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00" name="Line 19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01" name="Line 20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02" name="Line 21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03" name="Line 10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04" name="Line 11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05" name="Line 12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06" name="Line 13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07" name="Line 14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08" name="Line 15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09" name="Line 16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0" name="Line 17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1" name="Line 18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2" name="Line 19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3" name="Line 20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4" name="Line 21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5" name="Line 10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6" name="Line 11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7" name="Line 12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8" name="Line 13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19" name="Line 14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20" name="Line 15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21" name="Line 16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22" name="Line 17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23" name="Line 18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24" name="Line 19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25" name="Line 20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26" name="Line 21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27" name="Line 10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28" name="Line 11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29" name="Line 12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30" name="Line 13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31" name="Line 14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32" name="Line 15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33" name="Line 16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34" name="Line 17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35" name="Line 18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36" name="Line 19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37" name="Line 20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38" name="Line 21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39" name="Line 10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0" name="Line 11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1" name="Line 12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2" name="Line 13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3" name="Line 14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4" name="Line 15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5" name="Line 16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6" name="Line 17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7" name="Line 18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8" name="Line 19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49" name="Line 20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50" name="Line 21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51" name="Line 10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52" name="Line 11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53" name="Line 12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54" name="Line 13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55" name="Line 14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56" name="Line 15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57" name="Line 16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58" name="Line 17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59" name="Line 18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60" name="Line 19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61" name="Line 20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62" name="Line 21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63" name="Line 10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64" name="Line 11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65" name="Line 12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66" name="Line 13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67" name="Line 14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68" name="Line 15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69" name="Line 16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70" name="Line 17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71" name="Line 18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72" name="Line 19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73" name="Line 20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74" name="Line 21"/>
        <xdr:cNvSpPr>
          <a:spLocks/>
        </xdr:cNvSpPr>
      </xdr:nvSpPr>
      <xdr:spPr>
        <a:xfrm>
          <a:off x="21526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5" name="Line 10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6" name="Line 11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7" name="Line 12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8" name="Line 13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79" name="Line 14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0" name="Line 15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1" name="Line 16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2" name="Line 17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3" name="Line 18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4" name="Line 19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5" name="Line 20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6" name="Line 21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7" name="Line 10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8" name="Line 11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89" name="Line 12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0" name="Line 13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1" name="Line 14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2" name="Line 15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3" name="Line 16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4" name="Line 17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5" name="Line 18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6" name="Line 19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7" name="Line 20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98" name="Line 21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99" name="Line 10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0" name="Line 11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1" name="Line 12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2" name="Line 13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3" name="Line 14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4" name="Line 15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5" name="Line 16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6" name="Line 17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7" name="Line 18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8" name="Line 19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09" name="Line 20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10" name="Line 21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1" name="Line 10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2" name="Line 11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3" name="Line 12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4" name="Line 13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5" name="Line 14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6" name="Line 15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7" name="Line 16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8" name="Line 17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19" name="Line 18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20" name="Line 19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21" name="Line 20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22" name="Line 21"/>
        <xdr:cNvSpPr>
          <a:spLocks/>
        </xdr:cNvSpPr>
      </xdr:nvSpPr>
      <xdr:spPr>
        <a:xfrm>
          <a:off x="2152650" y="1233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23" name="Line 10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24" name="Line 11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25" name="Line 12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26" name="Line 13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27" name="Line 14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28" name="Line 15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29" name="Line 16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30" name="Line 17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31" name="Line 18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32" name="Line 19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33" name="Line 20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34" name="Line 21"/>
        <xdr:cNvSpPr>
          <a:spLocks/>
        </xdr:cNvSpPr>
      </xdr:nvSpPr>
      <xdr:spPr>
        <a:xfrm>
          <a:off x="2152650" y="1298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35" name="Line 10"/>
        <xdr:cNvSpPr>
          <a:spLocks/>
        </xdr:cNvSpPr>
      </xdr:nvSpPr>
      <xdr:spPr>
        <a:xfrm>
          <a:off x="215265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36" name="Line 11"/>
        <xdr:cNvSpPr>
          <a:spLocks/>
        </xdr:cNvSpPr>
      </xdr:nvSpPr>
      <xdr:spPr>
        <a:xfrm>
          <a:off x="215265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37" name="Line 12"/>
        <xdr:cNvSpPr>
          <a:spLocks/>
        </xdr:cNvSpPr>
      </xdr:nvSpPr>
      <xdr:spPr>
        <a:xfrm>
          <a:off x="215265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38" name="Line 13"/>
        <xdr:cNvSpPr>
          <a:spLocks/>
        </xdr:cNvSpPr>
      </xdr:nvSpPr>
      <xdr:spPr>
        <a:xfrm>
          <a:off x="215265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39" name="Line 14"/>
        <xdr:cNvSpPr>
          <a:spLocks/>
        </xdr:cNvSpPr>
      </xdr:nvSpPr>
      <xdr:spPr>
        <a:xfrm>
          <a:off x="215265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40" name="Line 15"/>
        <xdr:cNvSpPr>
          <a:spLocks/>
        </xdr:cNvSpPr>
      </xdr:nvSpPr>
      <xdr:spPr>
        <a:xfrm>
          <a:off x="215265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41" name="Line 16"/>
        <xdr:cNvSpPr>
          <a:spLocks/>
        </xdr:cNvSpPr>
      </xdr:nvSpPr>
      <xdr:spPr>
        <a:xfrm>
          <a:off x="215265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42" name="Line 17"/>
        <xdr:cNvSpPr>
          <a:spLocks/>
        </xdr:cNvSpPr>
      </xdr:nvSpPr>
      <xdr:spPr>
        <a:xfrm>
          <a:off x="215265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43" name="Line 18"/>
        <xdr:cNvSpPr>
          <a:spLocks/>
        </xdr:cNvSpPr>
      </xdr:nvSpPr>
      <xdr:spPr>
        <a:xfrm>
          <a:off x="215265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44" name="Line 19"/>
        <xdr:cNvSpPr>
          <a:spLocks/>
        </xdr:cNvSpPr>
      </xdr:nvSpPr>
      <xdr:spPr>
        <a:xfrm>
          <a:off x="215265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45" name="Line 20"/>
        <xdr:cNvSpPr>
          <a:spLocks/>
        </xdr:cNvSpPr>
      </xdr:nvSpPr>
      <xdr:spPr>
        <a:xfrm>
          <a:off x="215265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46" name="Line 21"/>
        <xdr:cNvSpPr>
          <a:spLocks/>
        </xdr:cNvSpPr>
      </xdr:nvSpPr>
      <xdr:spPr>
        <a:xfrm>
          <a:off x="2152650" y="1265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47" name="Line 10"/>
        <xdr:cNvSpPr>
          <a:spLocks/>
        </xdr:cNvSpPr>
      </xdr:nvSpPr>
      <xdr:spPr>
        <a:xfrm>
          <a:off x="215265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48" name="Line 11"/>
        <xdr:cNvSpPr>
          <a:spLocks/>
        </xdr:cNvSpPr>
      </xdr:nvSpPr>
      <xdr:spPr>
        <a:xfrm>
          <a:off x="215265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49" name="Line 12"/>
        <xdr:cNvSpPr>
          <a:spLocks/>
        </xdr:cNvSpPr>
      </xdr:nvSpPr>
      <xdr:spPr>
        <a:xfrm>
          <a:off x="215265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0" name="Line 13"/>
        <xdr:cNvSpPr>
          <a:spLocks/>
        </xdr:cNvSpPr>
      </xdr:nvSpPr>
      <xdr:spPr>
        <a:xfrm>
          <a:off x="215265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1" name="Line 14"/>
        <xdr:cNvSpPr>
          <a:spLocks/>
        </xdr:cNvSpPr>
      </xdr:nvSpPr>
      <xdr:spPr>
        <a:xfrm>
          <a:off x="215265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2" name="Line 15"/>
        <xdr:cNvSpPr>
          <a:spLocks/>
        </xdr:cNvSpPr>
      </xdr:nvSpPr>
      <xdr:spPr>
        <a:xfrm>
          <a:off x="215265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3" name="Line 16"/>
        <xdr:cNvSpPr>
          <a:spLocks/>
        </xdr:cNvSpPr>
      </xdr:nvSpPr>
      <xdr:spPr>
        <a:xfrm>
          <a:off x="215265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4" name="Line 17"/>
        <xdr:cNvSpPr>
          <a:spLocks/>
        </xdr:cNvSpPr>
      </xdr:nvSpPr>
      <xdr:spPr>
        <a:xfrm>
          <a:off x="215265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5" name="Line 18"/>
        <xdr:cNvSpPr>
          <a:spLocks/>
        </xdr:cNvSpPr>
      </xdr:nvSpPr>
      <xdr:spPr>
        <a:xfrm>
          <a:off x="215265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6" name="Line 19"/>
        <xdr:cNvSpPr>
          <a:spLocks/>
        </xdr:cNvSpPr>
      </xdr:nvSpPr>
      <xdr:spPr>
        <a:xfrm>
          <a:off x="215265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7" name="Line 20"/>
        <xdr:cNvSpPr>
          <a:spLocks/>
        </xdr:cNvSpPr>
      </xdr:nvSpPr>
      <xdr:spPr>
        <a:xfrm>
          <a:off x="215265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8" name="Line 21"/>
        <xdr:cNvSpPr>
          <a:spLocks/>
        </xdr:cNvSpPr>
      </xdr:nvSpPr>
      <xdr:spPr>
        <a:xfrm>
          <a:off x="215265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04997999966144562"/>
    <pageSetUpPr fitToPage="1"/>
  </sheetPr>
  <dimension ref="A1:P40"/>
  <sheetViews>
    <sheetView showGridLines="0" tabSelected="1" zoomScale="70" zoomScaleNormal="70" zoomScaleSheetLayoutView="100" zoomScalePageLayoutView="0" workbookViewId="0" topLeftCell="A1">
      <selection activeCell="G6" sqref="G6"/>
    </sheetView>
  </sheetViews>
  <sheetFormatPr defaultColWidth="9.140625" defaultRowHeight="12.75"/>
  <cols>
    <col min="1" max="1" width="9.140625" style="28" customWidth="1"/>
    <col min="2" max="2" width="12.8515625" style="28" customWidth="1"/>
    <col min="3" max="3" width="14.00390625" style="28" customWidth="1"/>
    <col min="4" max="4" width="13.7109375" style="28" customWidth="1"/>
    <col min="5" max="5" width="12.140625" style="28" customWidth="1"/>
    <col min="6" max="6" width="12.8515625" style="28" customWidth="1"/>
    <col min="7" max="8" width="13.140625" style="28" customWidth="1"/>
    <col min="9" max="9" width="9.00390625" style="28" customWidth="1"/>
    <col min="10" max="10" width="6.7109375" style="28" customWidth="1"/>
    <col min="11" max="11" width="9.140625" style="28" customWidth="1"/>
    <col min="12" max="12" width="11.57421875" style="28" customWidth="1"/>
    <col min="13" max="13" width="9.140625" style="28" customWidth="1"/>
    <col min="14" max="14" width="12.421875" style="28" customWidth="1"/>
    <col min="15" max="15" width="9.140625" style="28" customWidth="1"/>
    <col min="16" max="16" width="16.00390625" style="28" customWidth="1"/>
    <col min="17" max="16384" width="9.140625" style="28" customWidth="1"/>
  </cols>
  <sheetData>
    <row r="1" spans="1:16" ht="16.5" thickBot="1">
      <c r="A1" s="3" t="str">
        <f>"f6r-"&amp;VLOOKUP(G6,Коды_отчетных_периодов,2,FALSE)&amp;"-"&amp;I6&amp;"-"&amp;VLOOKUP(D23,Коды_судов,2,FALSE)</f>
        <v>f6r-h-2020-52OS0000</v>
      </c>
      <c r="B1" s="43"/>
      <c r="P1" s="68">
        <v>43999</v>
      </c>
    </row>
    <row r="2" spans="4:13" ht="13.5" customHeight="1" thickBot="1">
      <c r="D2" s="361" t="s">
        <v>580</v>
      </c>
      <c r="E2" s="362"/>
      <c r="F2" s="362"/>
      <c r="G2" s="362"/>
      <c r="H2" s="362"/>
      <c r="I2" s="362"/>
      <c r="J2" s="362"/>
      <c r="K2" s="362"/>
      <c r="L2" s="363"/>
      <c r="M2" s="44"/>
    </row>
    <row r="3" spans="5:13" ht="13.5" thickBot="1">
      <c r="E3" s="45"/>
      <c r="F3" s="45"/>
      <c r="G3" s="45"/>
      <c r="H3" s="45"/>
      <c r="I3" s="45"/>
      <c r="J3" s="45"/>
      <c r="K3" s="45"/>
      <c r="L3" s="45"/>
      <c r="M3" s="46"/>
    </row>
    <row r="4" spans="4:13" ht="22.5" customHeight="1">
      <c r="D4" s="364" t="s">
        <v>1705</v>
      </c>
      <c r="E4" s="365"/>
      <c r="F4" s="365"/>
      <c r="G4" s="365"/>
      <c r="H4" s="365"/>
      <c r="I4" s="365"/>
      <c r="J4" s="365"/>
      <c r="K4" s="365"/>
      <c r="L4" s="366"/>
      <c r="M4" s="44"/>
    </row>
    <row r="5" spans="4:13" ht="18" customHeight="1">
      <c r="D5" s="367"/>
      <c r="E5" s="368"/>
      <c r="F5" s="368"/>
      <c r="G5" s="368"/>
      <c r="H5" s="368"/>
      <c r="I5" s="368"/>
      <c r="J5" s="368"/>
      <c r="K5" s="368"/>
      <c r="L5" s="369"/>
      <c r="M5" s="44"/>
    </row>
    <row r="6" spans="4:14" ht="20.25" customHeight="1" thickBot="1">
      <c r="D6" s="47"/>
      <c r="E6" s="48"/>
      <c r="F6" s="125" t="s">
        <v>581</v>
      </c>
      <c r="G6" s="146">
        <v>6</v>
      </c>
      <c r="H6" s="126" t="s">
        <v>582</v>
      </c>
      <c r="I6" s="146">
        <v>2020</v>
      </c>
      <c r="J6" s="127" t="s">
        <v>583</v>
      </c>
      <c r="K6" s="48"/>
      <c r="L6" s="49"/>
      <c r="M6" s="374" t="str">
        <f>IF(COUNTIF('ФЛК (обязательный)'!A2:A1632,"Неверно!")&gt;0,"Ошибки ФЛК!"," ")</f>
        <v> </v>
      </c>
      <c r="N6" s="375"/>
    </row>
    <row r="7" spans="5:14" ht="15.75">
      <c r="E7" s="44"/>
      <c r="F7" s="44"/>
      <c r="G7" s="44"/>
      <c r="H7" s="44"/>
      <c r="I7" s="44"/>
      <c r="J7" s="44"/>
      <c r="K7" s="44"/>
      <c r="L7" s="44"/>
      <c r="M7" s="376" t="str">
        <f>IF((COUNTIF('ФЛК (информационный)'!G2:G5,"Внести подтверждение к нарушенному информационному ФЛК")&gt;0),"Ошибки инф. ФЛК!"," ")</f>
        <v> </v>
      </c>
      <c r="N7" s="377"/>
    </row>
    <row r="8" spans="1:9" ht="13.5" thickBot="1">
      <c r="A8" s="46"/>
      <c r="B8" s="46"/>
      <c r="C8" s="46"/>
      <c r="D8" s="46"/>
      <c r="E8" s="46"/>
      <c r="F8" s="46"/>
      <c r="G8" s="46"/>
      <c r="H8" s="46"/>
      <c r="I8" s="46"/>
    </row>
    <row r="9" spans="1:15" ht="19.5" customHeight="1" thickBot="1">
      <c r="A9" s="370" t="s">
        <v>584</v>
      </c>
      <c r="B9" s="370"/>
      <c r="C9" s="370"/>
      <c r="D9" s="370" t="s">
        <v>585</v>
      </c>
      <c r="E9" s="370"/>
      <c r="F9" s="370"/>
      <c r="G9" s="370" t="s">
        <v>586</v>
      </c>
      <c r="H9" s="370"/>
      <c r="I9" s="50"/>
      <c r="K9" s="371" t="s">
        <v>498</v>
      </c>
      <c r="L9" s="372"/>
      <c r="M9" s="372"/>
      <c r="N9" s="373"/>
      <c r="O9" s="51"/>
    </row>
    <row r="10" spans="1:14" ht="15" customHeight="1" thickBot="1">
      <c r="A10" s="326" t="s">
        <v>587</v>
      </c>
      <c r="B10" s="326"/>
      <c r="C10" s="326"/>
      <c r="D10" s="326"/>
      <c r="E10" s="326"/>
      <c r="F10" s="326"/>
      <c r="G10" s="326"/>
      <c r="H10" s="326"/>
      <c r="I10" s="52"/>
      <c r="K10" s="337" t="s">
        <v>588</v>
      </c>
      <c r="L10" s="338"/>
      <c r="M10" s="338"/>
      <c r="N10" s="339"/>
    </row>
    <row r="11" spans="1:14" ht="30" customHeight="1" thickBot="1">
      <c r="A11" s="358" t="s">
        <v>619</v>
      </c>
      <c r="B11" s="359"/>
      <c r="C11" s="360"/>
      <c r="D11" s="328" t="s">
        <v>794</v>
      </c>
      <c r="E11" s="329"/>
      <c r="F11" s="330"/>
      <c r="G11" s="334" t="s">
        <v>590</v>
      </c>
      <c r="H11" s="336"/>
      <c r="I11" s="52"/>
      <c r="K11" s="344" t="s">
        <v>2443</v>
      </c>
      <c r="L11" s="345"/>
      <c r="M11" s="345"/>
      <c r="N11" s="346"/>
    </row>
    <row r="12" spans="1:14" ht="20.25" customHeight="1" thickBot="1">
      <c r="A12" s="326" t="s">
        <v>489</v>
      </c>
      <c r="B12" s="326"/>
      <c r="C12" s="326"/>
      <c r="D12" s="334" t="s">
        <v>589</v>
      </c>
      <c r="E12" s="335"/>
      <c r="F12" s="336"/>
      <c r="G12" s="340"/>
      <c r="H12" s="341"/>
      <c r="I12" s="52"/>
      <c r="K12" s="347"/>
      <c r="L12" s="348"/>
      <c r="M12" s="348"/>
      <c r="N12" s="349"/>
    </row>
    <row r="13" spans="1:14" ht="21" customHeight="1" thickBot="1">
      <c r="A13" s="326" t="s">
        <v>499</v>
      </c>
      <c r="B13" s="326"/>
      <c r="C13" s="326"/>
      <c r="D13" s="340"/>
      <c r="E13" s="353"/>
      <c r="F13" s="341"/>
      <c r="G13" s="340"/>
      <c r="H13" s="341"/>
      <c r="I13" s="52"/>
      <c r="K13" s="347"/>
      <c r="L13" s="348"/>
      <c r="M13" s="348"/>
      <c r="N13" s="349"/>
    </row>
    <row r="14" spans="1:14" ht="20.25" customHeight="1" thickBot="1">
      <c r="A14" s="328" t="s">
        <v>1704</v>
      </c>
      <c r="B14" s="329"/>
      <c r="C14" s="330"/>
      <c r="D14" s="340"/>
      <c r="E14" s="353"/>
      <c r="F14" s="341"/>
      <c r="G14" s="340"/>
      <c r="H14" s="341"/>
      <c r="I14" s="52"/>
      <c r="K14" s="347"/>
      <c r="L14" s="348"/>
      <c r="M14" s="348"/>
      <c r="N14" s="349"/>
    </row>
    <row r="15" spans="1:14" ht="18" customHeight="1" thickBot="1">
      <c r="A15" s="328" t="s">
        <v>1639</v>
      </c>
      <c r="B15" s="329"/>
      <c r="C15" s="330"/>
      <c r="D15" s="340"/>
      <c r="E15" s="353"/>
      <c r="F15" s="341"/>
      <c r="G15" s="340"/>
      <c r="H15" s="341"/>
      <c r="I15" s="52"/>
      <c r="K15" s="347"/>
      <c r="L15" s="348"/>
      <c r="M15" s="348"/>
      <c r="N15" s="349"/>
    </row>
    <row r="16" spans="1:14" ht="19.5" customHeight="1" thickBot="1">
      <c r="A16" s="355" t="s">
        <v>667</v>
      </c>
      <c r="B16" s="356"/>
      <c r="C16" s="357"/>
      <c r="D16" s="342"/>
      <c r="E16" s="354"/>
      <c r="F16" s="343"/>
      <c r="G16" s="342"/>
      <c r="H16" s="343"/>
      <c r="I16" s="52"/>
      <c r="K16" s="347"/>
      <c r="L16" s="348"/>
      <c r="M16" s="348"/>
      <c r="N16" s="349"/>
    </row>
    <row r="17" spans="1:14" ht="13.5" customHeight="1" thickBot="1">
      <c r="A17" s="326" t="s">
        <v>591</v>
      </c>
      <c r="B17" s="326"/>
      <c r="C17" s="326"/>
      <c r="D17" s="326"/>
      <c r="E17" s="326"/>
      <c r="F17" s="326"/>
      <c r="G17" s="326"/>
      <c r="H17" s="326"/>
      <c r="I17" s="52"/>
      <c r="K17" s="350"/>
      <c r="L17" s="351"/>
      <c r="M17" s="351"/>
      <c r="N17" s="352"/>
    </row>
    <row r="18" spans="1:14" ht="30.75" customHeight="1" thickBot="1">
      <c r="A18" s="328" t="s">
        <v>795</v>
      </c>
      <c r="B18" s="329"/>
      <c r="C18" s="330"/>
      <c r="D18" s="334" t="s">
        <v>589</v>
      </c>
      <c r="E18" s="335"/>
      <c r="F18" s="336"/>
      <c r="G18" s="334" t="s">
        <v>620</v>
      </c>
      <c r="H18" s="336"/>
      <c r="I18" s="147"/>
      <c r="J18" s="147"/>
      <c r="K18" s="147"/>
      <c r="L18" s="147"/>
      <c r="M18" s="147"/>
      <c r="N18" s="147"/>
    </row>
    <row r="19" spans="1:14" ht="20.25" customHeight="1" thickBot="1">
      <c r="A19" s="326" t="s">
        <v>592</v>
      </c>
      <c r="B19" s="326"/>
      <c r="C19" s="326"/>
      <c r="D19" s="328" t="s">
        <v>593</v>
      </c>
      <c r="E19" s="329"/>
      <c r="F19" s="330"/>
      <c r="G19" s="328" t="s">
        <v>594</v>
      </c>
      <c r="H19" s="330"/>
      <c r="I19" s="147"/>
      <c r="J19" s="147"/>
      <c r="K19" s="147"/>
      <c r="L19" s="147"/>
      <c r="M19" s="147"/>
      <c r="N19" s="147"/>
    </row>
    <row r="20" spans="1:14" ht="25.5" customHeight="1">
      <c r="A20" s="327"/>
      <c r="B20" s="327"/>
      <c r="C20" s="327"/>
      <c r="D20" s="331" t="s">
        <v>500</v>
      </c>
      <c r="E20" s="332"/>
      <c r="F20" s="333"/>
      <c r="G20" s="331" t="s">
        <v>501</v>
      </c>
      <c r="H20" s="333"/>
      <c r="I20" s="147"/>
      <c r="J20" s="147"/>
      <c r="K20" s="147"/>
      <c r="L20" s="147"/>
      <c r="M20" s="147"/>
      <c r="N20" s="147"/>
    </row>
    <row r="21" spans="1:14" ht="12.75">
      <c r="A21" s="67"/>
      <c r="B21" s="67"/>
      <c r="C21" s="67"/>
      <c r="D21" s="67"/>
      <c r="E21" s="67"/>
      <c r="F21" s="67"/>
      <c r="G21" s="67"/>
      <c r="H21" s="67"/>
      <c r="I21" s="147"/>
      <c r="J21" s="147"/>
      <c r="K21" s="147"/>
      <c r="L21" s="147"/>
      <c r="M21" s="147"/>
      <c r="N21" s="147"/>
    </row>
    <row r="22" spans="1:14" ht="25.5" customHeight="1" thickBot="1">
      <c r="A22" s="52"/>
      <c r="B22" s="52"/>
      <c r="C22" s="52"/>
      <c r="D22" s="52"/>
      <c r="E22" s="52"/>
      <c r="F22" s="52"/>
      <c r="G22" s="52"/>
      <c r="H22" s="52"/>
      <c r="I22" s="147"/>
      <c r="J22" s="147"/>
      <c r="K22" s="147"/>
      <c r="L22" s="147"/>
      <c r="M22" s="147"/>
      <c r="N22" s="147"/>
    </row>
    <row r="23" spans="1:14" ht="30" customHeight="1" thickBot="1">
      <c r="A23" s="398" t="s">
        <v>488</v>
      </c>
      <c r="B23" s="399"/>
      <c r="C23" s="400"/>
      <c r="D23" s="391" t="s">
        <v>1748</v>
      </c>
      <c r="E23" s="392"/>
      <c r="F23" s="392"/>
      <c r="G23" s="392"/>
      <c r="H23" s="392"/>
      <c r="I23" s="392"/>
      <c r="J23" s="392"/>
      <c r="K23" s="393"/>
      <c r="L23" s="53"/>
      <c r="M23" s="45"/>
      <c r="N23" s="54"/>
    </row>
    <row r="24" spans="1:14" ht="21" customHeight="1" thickBot="1">
      <c r="A24" s="396" t="s">
        <v>597</v>
      </c>
      <c r="B24" s="396"/>
      <c r="C24" s="397"/>
      <c r="D24" s="401" t="s">
        <v>2457</v>
      </c>
      <c r="E24" s="402"/>
      <c r="F24" s="402"/>
      <c r="G24" s="402"/>
      <c r="H24" s="402"/>
      <c r="I24" s="402"/>
      <c r="J24" s="402"/>
      <c r="K24" s="403"/>
      <c r="L24" s="50"/>
      <c r="M24" s="55"/>
      <c r="N24" s="54"/>
    </row>
    <row r="25" spans="1:11" ht="15" customHeight="1" thickBot="1">
      <c r="A25" s="56"/>
      <c r="B25" s="57"/>
      <c r="C25" s="57"/>
      <c r="D25" s="58"/>
      <c r="E25" s="58"/>
      <c r="F25" s="58"/>
      <c r="G25" s="58"/>
      <c r="H25" s="58"/>
      <c r="I25" s="58"/>
      <c r="J25" s="58"/>
      <c r="K25" s="59"/>
    </row>
    <row r="26" spans="1:11" ht="15" customHeight="1" thickBot="1">
      <c r="A26" s="385" t="s">
        <v>595</v>
      </c>
      <c r="B26" s="386"/>
      <c r="C26" s="386"/>
      <c r="D26" s="386"/>
      <c r="E26" s="387"/>
      <c r="F26" s="60" t="s">
        <v>596</v>
      </c>
      <c r="G26" s="61"/>
      <c r="H26" s="61"/>
      <c r="I26" s="61"/>
      <c r="J26" s="61"/>
      <c r="K26" s="62"/>
    </row>
    <row r="27" spans="1:14" ht="15" customHeight="1" thickBot="1">
      <c r="A27" s="388">
        <v>1</v>
      </c>
      <c r="B27" s="389"/>
      <c r="C27" s="389"/>
      <c r="D27" s="389"/>
      <c r="E27" s="390"/>
      <c r="F27" s="63">
        <v>2</v>
      </c>
      <c r="G27" s="64"/>
      <c r="H27" s="64"/>
      <c r="I27" s="64"/>
      <c r="J27" s="64"/>
      <c r="K27" s="65"/>
      <c r="N27" s="46"/>
    </row>
    <row r="28" spans="1:14" ht="15" customHeight="1" thickBot="1">
      <c r="A28" s="381"/>
      <c r="B28" s="381"/>
      <c r="C28" s="381"/>
      <c r="D28" s="381"/>
      <c r="E28" s="381"/>
      <c r="F28" s="381"/>
      <c r="G28" s="381"/>
      <c r="H28" s="60"/>
      <c r="I28" s="61"/>
      <c r="J28" s="61"/>
      <c r="K28" s="62"/>
      <c r="L28" s="46"/>
      <c r="M28" s="46"/>
      <c r="N28" s="46"/>
    </row>
    <row r="29" spans="1:14" ht="15" customHeight="1" thickBo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6"/>
      <c r="M29" s="46"/>
      <c r="N29" s="46"/>
    </row>
    <row r="30" spans="1:14" ht="15" customHeight="1" thickBot="1">
      <c r="A30" s="378" t="s">
        <v>563</v>
      </c>
      <c r="B30" s="394"/>
      <c r="C30" s="395"/>
      <c r="D30" s="382"/>
      <c r="E30" s="383"/>
      <c r="F30" s="383"/>
      <c r="G30" s="383"/>
      <c r="H30" s="383"/>
      <c r="I30" s="383"/>
      <c r="J30" s="383"/>
      <c r="K30" s="384"/>
      <c r="L30" s="46"/>
      <c r="M30" s="46"/>
      <c r="N30" s="46"/>
    </row>
    <row r="31" spans="1:15" ht="15" customHeight="1" thickBot="1">
      <c r="A31" s="71"/>
      <c r="B31" s="72"/>
      <c r="C31" s="72"/>
      <c r="D31" s="69"/>
      <c r="E31" s="69"/>
      <c r="F31" s="69"/>
      <c r="G31" s="69"/>
      <c r="H31" s="69"/>
      <c r="I31" s="69"/>
      <c r="J31" s="69"/>
      <c r="K31" s="70"/>
      <c r="L31" s="28" t="s">
        <v>645</v>
      </c>
      <c r="M31" s="29"/>
      <c r="N31" s="30">
        <f ca="1">TODAY()</f>
        <v>44025</v>
      </c>
      <c r="O31" s="46"/>
    </row>
    <row r="32" spans="1:14" ht="15" customHeight="1" thickBot="1">
      <c r="A32" s="378" t="s">
        <v>597</v>
      </c>
      <c r="B32" s="379"/>
      <c r="C32" s="380"/>
      <c r="D32" s="382"/>
      <c r="E32" s="383"/>
      <c r="F32" s="383"/>
      <c r="G32" s="383"/>
      <c r="H32" s="383"/>
      <c r="I32" s="383"/>
      <c r="J32" s="383"/>
      <c r="K32" s="384"/>
      <c r="L32" s="28" t="s">
        <v>646</v>
      </c>
      <c r="M32" s="46"/>
      <c r="N32" s="66" t="str">
        <f>IF(D23=0," ",VLOOKUP(D23,Коды_судов,2,0))&amp;IF(D23=0," "," r")</f>
        <v>52OS0000 r</v>
      </c>
    </row>
    <row r="40" ht="12.75">
      <c r="M40" s="29"/>
    </row>
  </sheetData>
  <sheetProtection autoFilter="0"/>
  <mergeCells count="44">
    <mergeCell ref="A26:E26"/>
    <mergeCell ref="A27:E27"/>
    <mergeCell ref="D23:K23"/>
    <mergeCell ref="A30:C30"/>
    <mergeCell ref="A24:C24"/>
    <mergeCell ref="A23:C23"/>
    <mergeCell ref="D24:K24"/>
    <mergeCell ref="A32:C32"/>
    <mergeCell ref="A28:C28"/>
    <mergeCell ref="D28:E28"/>
    <mergeCell ref="D30:K30"/>
    <mergeCell ref="D32:K32"/>
    <mergeCell ref="F28:G28"/>
    <mergeCell ref="D2:L2"/>
    <mergeCell ref="D4:L5"/>
    <mergeCell ref="A9:C9"/>
    <mergeCell ref="D9:F9"/>
    <mergeCell ref="G9:H9"/>
    <mergeCell ref="K9:N9"/>
    <mergeCell ref="M6:N6"/>
    <mergeCell ref="M7:N7"/>
    <mergeCell ref="A10:F10"/>
    <mergeCell ref="G10:H10"/>
    <mergeCell ref="A13:C13"/>
    <mergeCell ref="D12:F16"/>
    <mergeCell ref="A16:C16"/>
    <mergeCell ref="A12:C12"/>
    <mergeCell ref="A11:C11"/>
    <mergeCell ref="D11:F11"/>
    <mergeCell ref="A15:C15"/>
    <mergeCell ref="A14:C14"/>
    <mergeCell ref="G17:H17"/>
    <mergeCell ref="G19:H19"/>
    <mergeCell ref="G20:H20"/>
    <mergeCell ref="K10:N10"/>
    <mergeCell ref="G18:H18"/>
    <mergeCell ref="G11:H16"/>
    <mergeCell ref="K11:N17"/>
    <mergeCell ref="A17:F17"/>
    <mergeCell ref="A19:C20"/>
    <mergeCell ref="D19:F19"/>
    <mergeCell ref="D20:F20"/>
    <mergeCell ref="A18:C18"/>
    <mergeCell ref="D18:F18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3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85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AN39"/>
  <sheetViews>
    <sheetView showGridLines="0" zoomScale="60" zoomScaleNormal="60" zoomScaleSheetLayoutView="50" zoomScalePageLayoutView="0" workbookViewId="0" topLeftCell="A1">
      <selection activeCell="A26" sqref="A26:L26"/>
    </sheetView>
  </sheetViews>
  <sheetFormatPr defaultColWidth="9.140625" defaultRowHeight="12.75"/>
  <cols>
    <col min="1" max="1" width="75.28125" style="6" customWidth="1"/>
    <col min="2" max="2" width="5.28125" style="6" customWidth="1"/>
    <col min="3" max="14" width="16.7109375" style="6" customWidth="1"/>
    <col min="15" max="15" width="12.8515625" style="6" customWidth="1"/>
    <col min="16" max="16" width="6.57421875" style="6" customWidth="1"/>
    <col min="17" max="17" width="9.7109375" style="6" customWidth="1"/>
    <col min="18" max="18" width="9.57421875" style="6" customWidth="1"/>
    <col min="19" max="19" width="12.00390625" style="6" customWidth="1"/>
    <col min="20" max="20" width="9.8515625" style="6" customWidth="1"/>
    <col min="21" max="21" width="7.57421875" style="6" customWidth="1"/>
    <col min="22" max="22" width="10.140625" style="6" customWidth="1"/>
    <col min="23" max="23" width="9.140625" style="6" customWidth="1"/>
    <col min="24" max="24" width="8.8515625" style="6" customWidth="1"/>
    <col min="25" max="25" width="0.13671875" style="6" hidden="1" customWidth="1"/>
    <col min="26" max="16384" width="9.140625" style="6" customWidth="1"/>
  </cols>
  <sheetData>
    <row r="1" spans="4:24" ht="6.75" customHeight="1">
      <c r="D1" s="7"/>
      <c r="E1" s="7"/>
      <c r="F1" s="7"/>
      <c r="G1" s="7"/>
      <c r="H1" s="7"/>
      <c r="I1" s="7"/>
      <c r="J1" s="7"/>
      <c r="K1" s="7"/>
      <c r="L1" s="7"/>
      <c r="N1" s="79"/>
      <c r="O1" s="79"/>
      <c r="Q1" s="38"/>
      <c r="R1" s="38"/>
      <c r="S1" s="38"/>
      <c r="T1" s="80"/>
      <c r="W1" s="81"/>
      <c r="X1" s="81"/>
    </row>
    <row r="2" spans="1:20" ht="18.75" customHeight="1">
      <c r="A2" s="142" t="s">
        <v>603</v>
      </c>
      <c r="B2" s="42"/>
      <c r="C2" s="42"/>
      <c r="D2" s="42"/>
      <c r="F2" s="441" t="str">
        <f>IF('Титул ф.6'!D23=0," ",'Титул ф.6'!D23)</f>
        <v>Нижегородский областной суд </v>
      </c>
      <c r="G2" s="442"/>
      <c r="H2" s="442"/>
      <c r="I2" s="442"/>
      <c r="J2" s="443"/>
      <c r="K2" s="7"/>
      <c r="L2" s="7"/>
      <c r="N2" s="6" t="s">
        <v>1622</v>
      </c>
      <c r="P2" s="7"/>
      <c r="Q2" s="7"/>
      <c r="R2" s="7"/>
      <c r="S2" s="38"/>
      <c r="T2" s="80"/>
    </row>
    <row r="3" spans="7:20" ht="27" customHeight="1">
      <c r="G3" s="73" t="s">
        <v>604</v>
      </c>
      <c r="H3" s="76" t="s">
        <v>1722</v>
      </c>
      <c r="I3" s="32"/>
      <c r="J3" s="33"/>
      <c r="K3" s="7"/>
      <c r="L3" s="7"/>
      <c r="P3" s="86"/>
      <c r="Q3" s="87"/>
      <c r="R3" s="87"/>
      <c r="S3" s="20"/>
      <c r="T3" s="7"/>
    </row>
    <row r="4" spans="1:22" ht="33" customHeight="1">
      <c r="A4" s="170" t="s">
        <v>719</v>
      </c>
      <c r="B4" s="129"/>
      <c r="C4" s="129"/>
      <c r="D4" s="129"/>
      <c r="E4" s="129"/>
      <c r="F4" s="129"/>
      <c r="G4" s="74" t="s">
        <v>605</v>
      </c>
      <c r="H4" s="75" t="s">
        <v>1723</v>
      </c>
      <c r="I4" s="34"/>
      <c r="J4" s="35"/>
      <c r="L4" s="7"/>
      <c r="M4" s="7"/>
      <c r="N4" s="7"/>
      <c r="R4" s="86"/>
      <c r="S4" s="87"/>
      <c r="T4" s="87"/>
      <c r="U4" s="20"/>
      <c r="V4" s="7"/>
    </row>
    <row r="5" spans="1:22" ht="20.25" customHeight="1" thickBot="1">
      <c r="A5" s="130" t="s">
        <v>818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40" s="13" customFormat="1" ht="45" customHeight="1">
      <c r="A6" s="418" t="s">
        <v>562</v>
      </c>
      <c r="B6" s="435" t="s">
        <v>681</v>
      </c>
      <c r="C6" s="418" t="s">
        <v>622</v>
      </c>
      <c r="D6" s="418" t="s">
        <v>606</v>
      </c>
      <c r="E6" s="420" t="s">
        <v>607</v>
      </c>
      <c r="F6" s="421"/>
      <c r="G6" s="422"/>
      <c r="H6" s="423" t="s">
        <v>789</v>
      </c>
      <c r="I6" s="418" t="s">
        <v>608</v>
      </c>
      <c r="J6" s="423" t="s">
        <v>1792</v>
      </c>
      <c r="K6" s="418" t="s">
        <v>609</v>
      </c>
      <c r="L6" s="418" t="s">
        <v>682</v>
      </c>
      <c r="M6" s="420" t="s">
        <v>492</v>
      </c>
      <c r="N6" s="422"/>
      <c r="O6" s="437" t="s">
        <v>1955</v>
      </c>
      <c r="P6" s="31"/>
      <c r="Q6" s="21"/>
      <c r="R6" s="31"/>
      <c r="S6" s="31"/>
      <c r="T6" s="21"/>
      <c r="U6" s="31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</row>
    <row r="7" spans="1:40" s="13" customFormat="1" ht="108" customHeight="1">
      <c r="A7" s="419"/>
      <c r="B7" s="436"/>
      <c r="C7" s="419"/>
      <c r="D7" s="419"/>
      <c r="E7" s="134" t="s">
        <v>683</v>
      </c>
      <c r="F7" s="134" t="s">
        <v>684</v>
      </c>
      <c r="G7" s="144" t="s">
        <v>493</v>
      </c>
      <c r="H7" s="424"/>
      <c r="I7" s="419"/>
      <c r="J7" s="424"/>
      <c r="K7" s="419"/>
      <c r="L7" s="419"/>
      <c r="M7" s="134" t="s">
        <v>475</v>
      </c>
      <c r="N7" s="134" t="s">
        <v>621</v>
      </c>
      <c r="O7" s="438"/>
      <c r="P7" s="31"/>
      <c r="Q7" s="31"/>
      <c r="R7" s="31"/>
      <c r="S7" s="31"/>
      <c r="T7" s="21"/>
      <c r="U7" s="31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</row>
    <row r="8" spans="1:21" s="82" customFormat="1" ht="16.5" customHeight="1">
      <c r="A8" s="145" t="s">
        <v>629</v>
      </c>
      <c r="B8" s="145"/>
      <c r="C8" s="145">
        <v>1</v>
      </c>
      <c r="D8" s="145">
        <v>2</v>
      </c>
      <c r="E8" s="145">
        <v>3</v>
      </c>
      <c r="F8" s="145">
        <v>4</v>
      </c>
      <c r="G8" s="145">
        <v>5</v>
      </c>
      <c r="H8" s="145">
        <v>6</v>
      </c>
      <c r="I8" s="145">
        <v>7</v>
      </c>
      <c r="J8" s="145">
        <v>8</v>
      </c>
      <c r="K8" s="145">
        <v>9</v>
      </c>
      <c r="L8" s="145">
        <v>10</v>
      </c>
      <c r="M8" s="145">
        <v>11</v>
      </c>
      <c r="N8" s="145">
        <v>12</v>
      </c>
      <c r="O8" s="19">
        <v>13</v>
      </c>
      <c r="P8" s="78"/>
      <c r="Q8" s="78"/>
      <c r="R8" s="78"/>
      <c r="S8" s="78"/>
      <c r="T8" s="78"/>
      <c r="U8" s="78"/>
    </row>
    <row r="9" spans="1:21" s="82" customFormat="1" ht="35.25" customHeight="1">
      <c r="A9" s="85" t="s">
        <v>1623</v>
      </c>
      <c r="B9" s="145">
        <v>1</v>
      </c>
      <c r="C9" s="309">
        <v>11</v>
      </c>
      <c r="D9" s="309">
        <v>3537</v>
      </c>
      <c r="E9" s="309">
        <v>318</v>
      </c>
      <c r="F9" s="309">
        <v>3216</v>
      </c>
      <c r="G9" s="309">
        <v>3</v>
      </c>
      <c r="H9" s="309">
        <v>177</v>
      </c>
      <c r="I9" s="309">
        <v>3371</v>
      </c>
      <c r="J9" s="309">
        <v>0</v>
      </c>
      <c r="K9" s="309"/>
      <c r="L9" s="309"/>
      <c r="M9" s="309">
        <v>1834</v>
      </c>
      <c r="N9" s="309"/>
      <c r="O9" s="309"/>
      <c r="P9" s="78"/>
      <c r="Q9" s="78"/>
      <c r="R9" s="78"/>
      <c r="S9" s="78"/>
      <c r="T9" s="78"/>
      <c r="U9" s="78"/>
    </row>
    <row r="10" spans="1:21" s="13" customFormat="1" ht="42" customHeight="1">
      <c r="A10" s="171" t="s">
        <v>476</v>
      </c>
      <c r="B10" s="19">
        <v>2</v>
      </c>
      <c r="C10" s="100">
        <v>6</v>
      </c>
      <c r="D10" s="100">
        <v>844</v>
      </c>
      <c r="E10" s="100">
        <v>254</v>
      </c>
      <c r="F10" s="100">
        <v>587</v>
      </c>
      <c r="G10" s="100">
        <v>3</v>
      </c>
      <c r="H10" s="100">
        <v>58</v>
      </c>
      <c r="I10" s="100">
        <v>792</v>
      </c>
      <c r="J10" s="100"/>
      <c r="K10" s="100"/>
      <c r="L10" s="100"/>
      <c r="M10" s="100">
        <v>452</v>
      </c>
      <c r="N10" s="100"/>
      <c r="O10" s="100"/>
      <c r="P10" s="11"/>
      <c r="Q10" s="12"/>
      <c r="R10" s="11"/>
      <c r="S10" s="11"/>
      <c r="T10" s="12"/>
      <c r="U10" s="11"/>
    </row>
    <row r="11" spans="1:21" s="15" customFormat="1" ht="42" customHeight="1">
      <c r="A11" s="172" t="s">
        <v>477</v>
      </c>
      <c r="B11" s="19">
        <v>3</v>
      </c>
      <c r="C11" s="100"/>
      <c r="D11" s="100">
        <v>50</v>
      </c>
      <c r="E11" s="100">
        <v>29</v>
      </c>
      <c r="F11" s="100">
        <v>21</v>
      </c>
      <c r="G11" s="100"/>
      <c r="H11" s="100">
        <v>4</v>
      </c>
      <c r="I11" s="100">
        <v>46</v>
      </c>
      <c r="J11" s="100"/>
      <c r="K11" s="100"/>
      <c r="L11" s="100"/>
      <c r="M11" s="100">
        <v>6</v>
      </c>
      <c r="N11" s="100"/>
      <c r="O11" s="100"/>
      <c r="P11" s="14"/>
      <c r="Q11" s="14"/>
      <c r="R11" s="14"/>
      <c r="S11" s="14"/>
      <c r="T11" s="14"/>
      <c r="U11" s="14"/>
    </row>
    <row r="12" spans="1:21" s="15" customFormat="1" ht="42" customHeight="1">
      <c r="A12" s="172" t="s">
        <v>610</v>
      </c>
      <c r="B12" s="19">
        <v>4</v>
      </c>
      <c r="C12" s="100">
        <v>4</v>
      </c>
      <c r="D12" s="100">
        <v>1747</v>
      </c>
      <c r="E12" s="100">
        <v>19</v>
      </c>
      <c r="F12" s="100">
        <v>1728</v>
      </c>
      <c r="G12" s="100"/>
      <c r="H12" s="100">
        <v>80</v>
      </c>
      <c r="I12" s="100">
        <v>1671</v>
      </c>
      <c r="J12" s="100"/>
      <c r="K12" s="100"/>
      <c r="L12" s="100"/>
      <c r="M12" s="100">
        <v>848</v>
      </c>
      <c r="N12" s="100"/>
      <c r="O12" s="100"/>
      <c r="P12" s="14"/>
      <c r="Q12" s="14"/>
      <c r="R12" s="14"/>
      <c r="S12" s="14"/>
      <c r="T12" s="14"/>
      <c r="U12" s="14"/>
    </row>
    <row r="13" spans="1:24" s="15" customFormat="1" ht="42" customHeight="1">
      <c r="A13" s="149" t="s">
        <v>611</v>
      </c>
      <c r="B13" s="19">
        <v>5</v>
      </c>
      <c r="C13" s="100">
        <v>1</v>
      </c>
      <c r="D13" s="100">
        <v>896</v>
      </c>
      <c r="E13" s="100">
        <v>16</v>
      </c>
      <c r="F13" s="100">
        <v>880</v>
      </c>
      <c r="G13" s="100"/>
      <c r="H13" s="100">
        <v>35</v>
      </c>
      <c r="I13" s="100">
        <v>862</v>
      </c>
      <c r="J13" s="100"/>
      <c r="K13" s="100"/>
      <c r="L13" s="100"/>
      <c r="M13" s="100">
        <v>528</v>
      </c>
      <c r="N13" s="100"/>
      <c r="O13" s="100"/>
      <c r="P13" s="16"/>
      <c r="Q13" s="16"/>
      <c r="R13" s="16"/>
      <c r="S13" s="16"/>
      <c r="T13" s="427"/>
      <c r="U13" s="427"/>
      <c r="V13" s="427"/>
      <c r="W13" s="427"/>
      <c r="X13" s="427"/>
    </row>
    <row r="14" spans="1:24" s="169" customFormat="1" ht="37.5" customHeight="1">
      <c r="A14" s="439" t="s">
        <v>720</v>
      </c>
      <c r="B14" s="439"/>
      <c r="C14" s="439"/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167"/>
      <c r="P14" s="167"/>
      <c r="Q14" s="167"/>
      <c r="R14" s="167"/>
      <c r="S14" s="167"/>
      <c r="T14" s="429"/>
      <c r="U14" s="429"/>
      <c r="V14" s="429"/>
      <c r="W14" s="429"/>
      <c r="X14" s="168"/>
    </row>
    <row r="15" spans="1:24" s="15" customFormat="1" ht="16.5" customHeight="1">
      <c r="A15" s="434" t="s">
        <v>612</v>
      </c>
      <c r="B15" s="434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16"/>
      <c r="O15" s="16"/>
      <c r="P15" s="16"/>
      <c r="Q15" s="16" t="s">
        <v>613</v>
      </c>
      <c r="R15" s="16"/>
      <c r="S15" s="16"/>
      <c r="T15" s="425"/>
      <c r="U15" s="425"/>
      <c r="V15" s="425"/>
      <c r="W15" s="12"/>
      <c r="X15" s="18"/>
    </row>
    <row r="16" spans="1:24" s="15" customFormat="1" ht="21.75" customHeight="1">
      <c r="A16" s="416" t="s">
        <v>819</v>
      </c>
      <c r="B16" s="416"/>
      <c r="C16" s="416"/>
      <c r="D16" s="416"/>
      <c r="E16" s="416"/>
      <c r="F16" s="417"/>
      <c r="G16" s="417"/>
      <c r="H16" s="417"/>
      <c r="I16" s="417"/>
      <c r="J16" s="417"/>
      <c r="K16" s="417"/>
      <c r="L16" s="417"/>
      <c r="M16" s="417"/>
      <c r="N16" s="16"/>
      <c r="O16" s="16"/>
      <c r="P16" s="16"/>
      <c r="Q16" s="16"/>
      <c r="R16" s="16"/>
      <c r="S16" s="16"/>
      <c r="T16" s="425"/>
      <c r="U16" s="425"/>
      <c r="V16" s="425"/>
      <c r="W16" s="12"/>
      <c r="X16" s="18"/>
    </row>
    <row r="17" spans="1:20" s="15" customFormat="1" ht="25.5" customHeight="1">
      <c r="A17" s="413" t="s">
        <v>687</v>
      </c>
      <c r="B17" s="410" t="s">
        <v>495</v>
      </c>
      <c r="C17" s="408" t="s">
        <v>546</v>
      </c>
      <c r="D17" s="413" t="s">
        <v>721</v>
      </c>
      <c r="E17" s="413"/>
      <c r="F17" s="413" t="s">
        <v>722</v>
      </c>
      <c r="G17" s="413"/>
      <c r="H17" s="413"/>
      <c r="I17" s="413"/>
      <c r="J17" s="413"/>
      <c r="K17" s="413"/>
      <c r="L17" s="413"/>
      <c r="M17" s="413"/>
      <c r="O17" s="16"/>
      <c r="P17" s="425"/>
      <c r="Q17" s="425"/>
      <c r="R17" s="425"/>
      <c r="S17" s="12"/>
      <c r="T17" s="18"/>
    </row>
    <row r="18" spans="1:20" s="15" customFormat="1" ht="24" customHeight="1">
      <c r="A18" s="413"/>
      <c r="B18" s="411"/>
      <c r="C18" s="433"/>
      <c r="D18" s="408" t="s">
        <v>723</v>
      </c>
      <c r="E18" s="408" t="s">
        <v>724</v>
      </c>
      <c r="F18" s="413" t="s">
        <v>615</v>
      </c>
      <c r="G18" s="413"/>
      <c r="H18" s="413"/>
      <c r="I18" s="406" t="s">
        <v>616</v>
      </c>
      <c r="J18" s="407" t="s">
        <v>1956</v>
      </c>
      <c r="K18" s="431" t="s">
        <v>1957</v>
      </c>
      <c r="L18" s="407" t="s">
        <v>725</v>
      </c>
      <c r="M18" s="407" t="s">
        <v>726</v>
      </c>
      <c r="O18" s="16"/>
      <c r="P18" s="430"/>
      <c r="Q18" s="430"/>
      <c r="R18" s="430"/>
      <c r="S18" s="12"/>
      <c r="T18" s="18"/>
    </row>
    <row r="19" spans="1:20" s="15" customFormat="1" ht="90" customHeight="1">
      <c r="A19" s="413"/>
      <c r="B19" s="412"/>
      <c r="C19" s="409"/>
      <c r="D19" s="409"/>
      <c r="E19" s="409"/>
      <c r="F19" s="151" t="s">
        <v>727</v>
      </c>
      <c r="G19" s="153" t="s">
        <v>728</v>
      </c>
      <c r="H19" s="151" t="s">
        <v>617</v>
      </c>
      <c r="I19" s="406"/>
      <c r="J19" s="407"/>
      <c r="K19" s="432"/>
      <c r="L19" s="407"/>
      <c r="M19" s="407"/>
      <c r="O19" s="16"/>
      <c r="P19" s="426"/>
      <c r="Q19" s="426"/>
      <c r="R19" s="426"/>
      <c r="S19" s="21"/>
      <c r="T19" s="18"/>
    </row>
    <row r="20" spans="1:20" s="83" customFormat="1" ht="16.5" customHeight="1">
      <c r="A20" s="150" t="s">
        <v>629</v>
      </c>
      <c r="B20" s="152"/>
      <c r="C20" s="150">
        <v>1</v>
      </c>
      <c r="D20" s="150">
        <v>2</v>
      </c>
      <c r="E20" s="150">
        <v>3</v>
      </c>
      <c r="F20" s="150">
        <v>4</v>
      </c>
      <c r="G20" s="154">
        <v>5</v>
      </c>
      <c r="H20" s="154">
        <v>6</v>
      </c>
      <c r="I20" s="154">
        <v>7</v>
      </c>
      <c r="J20" s="19">
        <v>8</v>
      </c>
      <c r="K20" s="284">
        <v>9</v>
      </c>
      <c r="L20" s="284">
        <v>10</v>
      </c>
      <c r="M20" s="284">
        <v>11</v>
      </c>
      <c r="O20" s="84"/>
      <c r="P20" s="405"/>
      <c r="Q20" s="405"/>
      <c r="R20" s="405"/>
      <c r="S20" s="84"/>
      <c r="T20" s="84"/>
    </row>
    <row r="21" spans="1:20" s="25" customFormat="1" ht="30" customHeight="1">
      <c r="A21" s="183" t="s">
        <v>614</v>
      </c>
      <c r="B21" s="150">
        <v>1</v>
      </c>
      <c r="C21" s="309">
        <v>3561</v>
      </c>
      <c r="D21" s="309">
        <v>886</v>
      </c>
      <c r="E21" s="309">
        <v>8</v>
      </c>
      <c r="F21" s="309"/>
      <c r="G21" s="309">
        <v>7</v>
      </c>
      <c r="H21" s="309">
        <v>1</v>
      </c>
      <c r="I21" s="309">
        <v>7</v>
      </c>
      <c r="J21" s="309">
        <v>44</v>
      </c>
      <c r="K21" s="309"/>
      <c r="L21" s="309">
        <v>1088</v>
      </c>
      <c r="M21" s="309">
        <v>1520</v>
      </c>
      <c r="O21" s="22"/>
      <c r="P21" s="16"/>
      <c r="Q21" s="16"/>
      <c r="R21" s="16"/>
      <c r="S21" s="22"/>
      <c r="T21" s="22"/>
    </row>
    <row r="22" spans="1:20" s="25" customFormat="1" ht="31.5" customHeight="1">
      <c r="A22" s="183" t="s">
        <v>729</v>
      </c>
      <c r="B22" s="150">
        <v>2</v>
      </c>
      <c r="C22" s="100">
        <v>3202</v>
      </c>
      <c r="D22" s="100">
        <v>606</v>
      </c>
      <c r="E22" s="100"/>
      <c r="F22" s="100"/>
      <c r="G22" s="100">
        <v>4</v>
      </c>
      <c r="H22" s="100"/>
      <c r="I22" s="100">
        <v>7</v>
      </c>
      <c r="J22" s="100">
        <v>15</v>
      </c>
      <c r="K22" s="100"/>
      <c r="L22" s="100">
        <v>1085</v>
      </c>
      <c r="M22" s="100">
        <v>1485</v>
      </c>
      <c r="O22" s="22"/>
      <c r="P22" s="16"/>
      <c r="Q22" s="16"/>
      <c r="R22" s="16"/>
      <c r="S22" s="22"/>
      <c r="T22" s="22"/>
    </row>
    <row r="23" spans="1:20" s="13" customFormat="1" ht="34.5" customHeight="1">
      <c r="A23" s="183" t="s">
        <v>730</v>
      </c>
      <c r="B23" s="150">
        <v>3</v>
      </c>
      <c r="C23" s="100">
        <v>355</v>
      </c>
      <c r="D23" s="100">
        <v>276</v>
      </c>
      <c r="E23" s="100">
        <v>8</v>
      </c>
      <c r="F23" s="100"/>
      <c r="G23" s="100">
        <v>3</v>
      </c>
      <c r="H23" s="100">
        <v>1</v>
      </c>
      <c r="I23" s="100"/>
      <c r="J23" s="100">
        <v>29</v>
      </c>
      <c r="K23" s="100"/>
      <c r="L23" s="100">
        <v>3</v>
      </c>
      <c r="M23" s="100">
        <v>35</v>
      </c>
      <c r="O23" s="22"/>
      <c r="P23" s="8"/>
      <c r="Q23" s="8"/>
      <c r="R23" s="8"/>
      <c r="S23" s="22"/>
      <c r="T23" s="12"/>
    </row>
    <row r="24" spans="1:20" s="13" customFormat="1" ht="34.5" customHeight="1">
      <c r="A24" s="183" t="s">
        <v>820</v>
      </c>
      <c r="B24" s="150">
        <v>4</v>
      </c>
      <c r="C24" s="100">
        <v>4</v>
      </c>
      <c r="D24" s="100">
        <v>4</v>
      </c>
      <c r="E24" s="100"/>
      <c r="F24" s="100"/>
      <c r="G24" s="100"/>
      <c r="H24" s="100"/>
      <c r="I24" s="100"/>
      <c r="J24" s="100"/>
      <c r="K24" s="100"/>
      <c r="L24" s="100"/>
      <c r="M24" s="100"/>
      <c r="O24" s="22"/>
      <c r="P24" s="8"/>
      <c r="Q24" s="8"/>
      <c r="R24" s="8"/>
      <c r="S24" s="22"/>
      <c r="T24" s="12"/>
    </row>
    <row r="25" spans="4:25" s="15" customFormat="1" ht="9" customHeight="1">
      <c r="D25" s="17"/>
      <c r="E25" s="17"/>
      <c r="F25" s="17"/>
      <c r="G25" s="17"/>
      <c r="H25" s="17"/>
      <c r="I25" s="17"/>
      <c r="J25" s="17"/>
      <c r="K25" s="17"/>
      <c r="L25" s="16"/>
      <c r="M25" s="16"/>
      <c r="N25" s="16"/>
      <c r="O25" s="16"/>
      <c r="P25" s="16"/>
      <c r="Q25" s="16"/>
      <c r="R25" s="16"/>
      <c r="S25" s="16"/>
      <c r="T25" s="16"/>
      <c r="U25" s="425"/>
      <c r="V25" s="425"/>
      <c r="W25" s="425"/>
      <c r="X25" s="22"/>
      <c r="Y25" s="18"/>
    </row>
    <row r="26" spans="1:24" s="15" customFormat="1" ht="30.75" customHeight="1">
      <c r="A26" s="440" t="s">
        <v>502</v>
      </c>
      <c r="B26" s="440"/>
      <c r="C26" s="440"/>
      <c r="D26" s="440"/>
      <c r="E26" s="440"/>
      <c r="F26" s="440"/>
      <c r="G26" s="440"/>
      <c r="H26" s="440"/>
      <c r="I26" s="440"/>
      <c r="J26" s="440"/>
      <c r="K26" s="440"/>
      <c r="L26" s="440"/>
      <c r="M26" s="428"/>
      <c r="N26" s="428"/>
      <c r="O26" s="428"/>
      <c r="P26" s="16"/>
      <c r="Q26" s="16"/>
      <c r="R26" s="16"/>
      <c r="S26" s="16"/>
      <c r="T26" s="425"/>
      <c r="U26" s="425"/>
      <c r="V26" s="425"/>
      <c r="W26" s="22"/>
      <c r="X26" s="18"/>
    </row>
    <row r="27" spans="1:24" s="15" customFormat="1" ht="14.25" customHeight="1">
      <c r="A27" s="417" t="s">
        <v>821</v>
      </c>
      <c r="B27" s="417"/>
      <c r="C27" s="417"/>
      <c r="D27" s="417"/>
      <c r="E27" s="417"/>
      <c r="F27" s="417"/>
      <c r="G27" s="417"/>
      <c r="H27" s="417"/>
      <c r="I27" s="417"/>
      <c r="J27" s="417"/>
      <c r="K27" s="417"/>
      <c r="L27" s="417"/>
      <c r="M27" s="16"/>
      <c r="N27" s="16"/>
      <c r="O27" s="16"/>
      <c r="P27" s="16"/>
      <c r="Q27" s="16"/>
      <c r="R27" s="16"/>
      <c r="S27" s="16"/>
      <c r="T27" s="425"/>
      <c r="U27" s="425"/>
      <c r="V27" s="425"/>
      <c r="W27" s="22"/>
      <c r="X27" s="18"/>
    </row>
    <row r="28" spans="1:24" s="23" customFormat="1" ht="21" customHeight="1">
      <c r="A28" s="410"/>
      <c r="B28" s="410" t="s">
        <v>495</v>
      </c>
      <c r="C28" s="410" t="s">
        <v>546</v>
      </c>
      <c r="D28" s="414" t="s">
        <v>731</v>
      </c>
      <c r="E28" s="445"/>
      <c r="F28" s="445"/>
      <c r="G28" s="415"/>
      <c r="H28" s="410" t="s">
        <v>790</v>
      </c>
      <c r="I28" s="20"/>
      <c r="J28" s="20"/>
      <c r="K28" s="11"/>
      <c r="L28" s="22"/>
      <c r="M28" s="22"/>
      <c r="O28" s="22"/>
      <c r="P28" s="22"/>
      <c r="Q28" s="22"/>
      <c r="R28" s="22"/>
      <c r="S28" s="22"/>
      <c r="T28" s="446"/>
      <c r="U28" s="446"/>
      <c r="V28" s="446"/>
      <c r="W28" s="22"/>
      <c r="X28" s="11"/>
    </row>
    <row r="29" spans="1:24" s="23" customFormat="1" ht="34.5" customHeight="1">
      <c r="A29" s="411"/>
      <c r="B29" s="411"/>
      <c r="C29" s="411"/>
      <c r="D29" s="447" t="s">
        <v>788</v>
      </c>
      <c r="E29" s="414" t="s">
        <v>618</v>
      </c>
      <c r="F29" s="415"/>
      <c r="G29" s="410" t="s">
        <v>623</v>
      </c>
      <c r="H29" s="411"/>
      <c r="I29" s="11"/>
      <c r="J29" s="11"/>
      <c r="K29" s="11"/>
      <c r="L29" s="22"/>
      <c r="N29" s="22"/>
      <c r="O29" s="22"/>
      <c r="P29" s="22"/>
      <c r="Q29" s="22"/>
      <c r="R29" s="22"/>
      <c r="S29" s="22"/>
      <c r="T29" s="446"/>
      <c r="U29" s="446"/>
      <c r="V29" s="446"/>
      <c r="W29" s="22"/>
      <c r="X29" s="11"/>
    </row>
    <row r="30" spans="1:24" s="23" customFormat="1" ht="97.5" customHeight="1">
      <c r="A30" s="412"/>
      <c r="B30" s="412"/>
      <c r="C30" s="412"/>
      <c r="D30" s="448"/>
      <c r="E30" s="150" t="s">
        <v>732</v>
      </c>
      <c r="F30" s="150" t="s">
        <v>624</v>
      </c>
      <c r="G30" s="412"/>
      <c r="H30" s="412"/>
      <c r="I30" s="24"/>
      <c r="J30" s="11"/>
      <c r="K30" s="11"/>
      <c r="M30" s="22"/>
      <c r="N30" s="22"/>
      <c r="O30" s="22"/>
      <c r="P30" s="22"/>
      <c r="Q30" s="22"/>
      <c r="R30" s="22"/>
      <c r="S30" s="22"/>
      <c r="T30" s="444"/>
      <c r="U30" s="444"/>
      <c r="V30" s="444"/>
      <c r="W30" s="22"/>
      <c r="X30" s="11"/>
    </row>
    <row r="31" spans="1:24" s="25" customFormat="1" ht="16.5" customHeight="1">
      <c r="A31" s="150" t="s">
        <v>629</v>
      </c>
      <c r="B31" s="150"/>
      <c r="C31" s="150">
        <v>1</v>
      </c>
      <c r="D31" s="150">
        <v>2</v>
      </c>
      <c r="E31" s="150">
        <v>3</v>
      </c>
      <c r="F31" s="150">
        <v>4</v>
      </c>
      <c r="G31" s="150">
        <v>5</v>
      </c>
      <c r="H31" s="150">
        <v>6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444"/>
      <c r="U31" s="444"/>
      <c r="V31" s="444"/>
      <c r="W31" s="22"/>
      <c r="X31" s="22"/>
    </row>
    <row r="32" spans="1:24" s="25" customFormat="1" ht="42" customHeight="1">
      <c r="A32" s="131" t="s">
        <v>733</v>
      </c>
      <c r="B32" s="150">
        <v>1</v>
      </c>
      <c r="C32" s="309">
        <v>7</v>
      </c>
      <c r="D32" s="309"/>
      <c r="E32" s="309"/>
      <c r="F32" s="309">
        <v>2</v>
      </c>
      <c r="G32" s="309">
        <v>5</v>
      </c>
      <c r="H32" s="309">
        <v>10</v>
      </c>
      <c r="I32" s="14"/>
      <c r="J32" s="16"/>
      <c r="K32" s="16"/>
      <c r="L32" s="22"/>
      <c r="M32" s="22"/>
      <c r="N32" s="22"/>
      <c r="O32" s="22"/>
      <c r="P32" s="22"/>
      <c r="Q32" s="22"/>
      <c r="R32" s="22"/>
      <c r="S32" s="22"/>
      <c r="T32" s="425"/>
      <c r="U32" s="425"/>
      <c r="V32" s="425"/>
      <c r="W32" s="22"/>
      <c r="X32" s="22"/>
    </row>
    <row r="33" spans="1:25" s="15" customFormat="1" ht="42" customHeight="1">
      <c r="A33" s="155" t="s">
        <v>734</v>
      </c>
      <c r="B33" s="150" t="s">
        <v>735</v>
      </c>
      <c r="C33" s="100">
        <v>3</v>
      </c>
      <c r="D33" s="100"/>
      <c r="E33" s="100"/>
      <c r="F33" s="100"/>
      <c r="G33" s="100">
        <v>3</v>
      </c>
      <c r="H33" s="100">
        <v>4</v>
      </c>
      <c r="I33" s="16"/>
      <c r="J33" s="16"/>
      <c r="K33" s="22"/>
      <c r="L33" s="22"/>
      <c r="M33" s="22"/>
      <c r="N33" s="22"/>
      <c r="O33" s="22"/>
      <c r="P33" s="16"/>
      <c r="Q33" s="16"/>
      <c r="R33" s="16"/>
      <c r="S33" s="16"/>
      <c r="T33" s="16"/>
      <c r="U33" s="430"/>
      <c r="V33" s="430"/>
      <c r="W33" s="430"/>
      <c r="X33" s="22"/>
      <c r="Y33" s="18"/>
    </row>
    <row r="34" spans="1:25" s="15" customFormat="1" ht="52.5" customHeight="1">
      <c r="A34" s="155" t="s">
        <v>736</v>
      </c>
      <c r="B34" s="150" t="s">
        <v>737</v>
      </c>
      <c r="C34" s="100"/>
      <c r="D34" s="100"/>
      <c r="E34" s="100"/>
      <c r="F34" s="100"/>
      <c r="G34" s="100"/>
      <c r="H34" s="100"/>
      <c r="I34" s="16"/>
      <c r="J34" s="16"/>
      <c r="K34" s="22"/>
      <c r="L34" s="22"/>
      <c r="M34" s="22"/>
      <c r="N34" s="22"/>
      <c r="O34" s="22"/>
      <c r="P34" s="16"/>
      <c r="Q34" s="16"/>
      <c r="R34" s="16"/>
      <c r="S34" s="16"/>
      <c r="T34" s="16"/>
      <c r="U34" s="148"/>
      <c r="V34" s="148"/>
      <c r="W34" s="148"/>
      <c r="X34" s="22"/>
      <c r="Y34" s="18"/>
    </row>
    <row r="35" spans="1:25" s="15" customFormat="1" ht="51" customHeight="1">
      <c r="A35" s="155" t="s">
        <v>738</v>
      </c>
      <c r="B35" s="150" t="s">
        <v>739</v>
      </c>
      <c r="C35" s="100">
        <v>1</v>
      </c>
      <c r="D35" s="100"/>
      <c r="E35" s="100"/>
      <c r="F35" s="100">
        <v>1</v>
      </c>
      <c r="G35" s="100"/>
      <c r="H35" s="100">
        <v>1</v>
      </c>
      <c r="I35" s="16"/>
      <c r="J35" s="16"/>
      <c r="K35" s="22"/>
      <c r="L35" s="22"/>
      <c r="M35" s="22"/>
      <c r="N35" s="22"/>
      <c r="O35" s="22"/>
      <c r="P35" s="16"/>
      <c r="Q35" s="16"/>
      <c r="R35" s="16"/>
      <c r="S35" s="16"/>
      <c r="T35" s="16"/>
      <c r="U35" s="148"/>
      <c r="V35" s="148"/>
      <c r="W35" s="148"/>
      <c r="X35" s="22"/>
      <c r="Y35" s="18"/>
    </row>
    <row r="36" spans="1:25" s="15" customFormat="1" ht="42" customHeight="1">
      <c r="A36" s="155" t="s">
        <v>740</v>
      </c>
      <c r="B36" s="150" t="s">
        <v>741</v>
      </c>
      <c r="C36" s="100"/>
      <c r="D36" s="100"/>
      <c r="E36" s="100"/>
      <c r="F36" s="100"/>
      <c r="G36" s="100"/>
      <c r="H36" s="100">
        <v>1</v>
      </c>
      <c r="I36" s="16"/>
      <c r="J36" s="16"/>
      <c r="K36" s="22"/>
      <c r="L36" s="22"/>
      <c r="M36" s="22"/>
      <c r="N36" s="22"/>
      <c r="O36" s="22"/>
      <c r="P36" s="16"/>
      <c r="Q36" s="16"/>
      <c r="R36" s="16"/>
      <c r="S36" s="16"/>
      <c r="T36" s="16"/>
      <c r="U36" s="148"/>
      <c r="V36" s="148"/>
      <c r="W36" s="148"/>
      <c r="X36" s="22"/>
      <c r="Y36" s="18"/>
    </row>
    <row r="37" spans="1:25" s="15" customFormat="1" ht="42" customHeight="1">
      <c r="A37" s="155" t="s">
        <v>742</v>
      </c>
      <c r="B37" s="150" t="s">
        <v>743</v>
      </c>
      <c r="C37" s="100">
        <v>3</v>
      </c>
      <c r="D37" s="100"/>
      <c r="E37" s="100"/>
      <c r="F37" s="100">
        <v>1</v>
      </c>
      <c r="G37" s="100">
        <v>2</v>
      </c>
      <c r="H37" s="100">
        <v>4</v>
      </c>
      <c r="I37" s="16"/>
      <c r="J37" s="16"/>
      <c r="K37" s="22"/>
      <c r="L37" s="22"/>
      <c r="M37" s="22"/>
      <c r="N37" s="22"/>
      <c r="O37" s="22"/>
      <c r="P37" s="16"/>
      <c r="Q37" s="16"/>
      <c r="R37" s="16"/>
      <c r="S37" s="16"/>
      <c r="T37" s="16"/>
      <c r="U37" s="148"/>
      <c r="V37" s="148"/>
      <c r="W37" s="148"/>
      <c r="X37" s="22"/>
      <c r="Y37" s="18"/>
    </row>
    <row r="38" spans="1:25" s="15" customFormat="1" ht="13.5" customHeight="1">
      <c r="A38" s="132"/>
      <c r="B38" s="124"/>
      <c r="C38" s="40"/>
      <c r="D38" s="40"/>
      <c r="E38" s="40"/>
      <c r="F38" s="40"/>
      <c r="G38" s="40"/>
      <c r="H38" s="14"/>
      <c r="I38" s="16"/>
      <c r="J38" s="16"/>
      <c r="K38" s="22"/>
      <c r="L38" s="22"/>
      <c r="M38" s="22"/>
      <c r="N38" s="22"/>
      <c r="O38" s="22"/>
      <c r="P38" s="16"/>
      <c r="Q38" s="16"/>
      <c r="R38" s="16"/>
      <c r="S38" s="16"/>
      <c r="T38" s="16"/>
      <c r="U38" s="148"/>
      <c r="V38" s="148"/>
      <c r="W38" s="148"/>
      <c r="X38" s="22"/>
      <c r="Y38" s="18"/>
    </row>
    <row r="39" spans="1:15" ht="17.25" customHeight="1">
      <c r="A39" s="404" t="s">
        <v>796</v>
      </c>
      <c r="B39" s="404"/>
      <c r="C39" s="404"/>
      <c r="D39" s="404"/>
      <c r="E39" s="404"/>
      <c r="F39" s="404"/>
      <c r="G39" s="404"/>
      <c r="H39" s="404"/>
      <c r="I39" s="404"/>
      <c r="J39" s="404"/>
      <c r="K39" s="404"/>
      <c r="L39" s="404"/>
      <c r="M39" s="404"/>
      <c r="N39" s="404"/>
      <c r="O39" s="404"/>
    </row>
  </sheetData>
  <sheetProtection/>
  <mergeCells count="57">
    <mergeCell ref="U33:W33"/>
    <mergeCell ref="A27:L27"/>
    <mergeCell ref="T27:V27"/>
    <mergeCell ref="H28:H30"/>
    <mergeCell ref="T28:V29"/>
    <mergeCell ref="D29:D30"/>
    <mergeCell ref="T30:V30"/>
    <mergeCell ref="T32:V32"/>
    <mergeCell ref="G29:G30"/>
    <mergeCell ref="A26:L26"/>
    <mergeCell ref="F2:J2"/>
    <mergeCell ref="F18:H18"/>
    <mergeCell ref="L18:L19"/>
    <mergeCell ref="T31:V31"/>
    <mergeCell ref="D28:G28"/>
    <mergeCell ref="A6:A7"/>
    <mergeCell ref="C6:C7"/>
    <mergeCell ref="E18:E19"/>
    <mergeCell ref="T16:V16"/>
    <mergeCell ref="P17:R17"/>
    <mergeCell ref="D17:E17"/>
    <mergeCell ref="C17:C19"/>
    <mergeCell ref="A15:M15"/>
    <mergeCell ref="B17:B19"/>
    <mergeCell ref="B6:B7"/>
    <mergeCell ref="O6:O7"/>
    <mergeCell ref="M18:M19"/>
    <mergeCell ref="F17:M17"/>
    <mergeCell ref="A14:N14"/>
    <mergeCell ref="T26:V26"/>
    <mergeCell ref="J6:J7"/>
    <mergeCell ref="U25:W25"/>
    <mergeCell ref="P19:R19"/>
    <mergeCell ref="T13:X13"/>
    <mergeCell ref="M26:O26"/>
    <mergeCell ref="T14:W14"/>
    <mergeCell ref="P18:R18"/>
    <mergeCell ref="K18:K19"/>
    <mergeCell ref="T15:V15"/>
    <mergeCell ref="A16:M16"/>
    <mergeCell ref="K6:K7"/>
    <mergeCell ref="L6:L7"/>
    <mergeCell ref="D6:D7"/>
    <mergeCell ref="E6:G6"/>
    <mergeCell ref="H6:H7"/>
    <mergeCell ref="I6:I7"/>
    <mergeCell ref="M6:N6"/>
    <mergeCell ref="A39:O39"/>
    <mergeCell ref="P20:R20"/>
    <mergeCell ref="I18:I19"/>
    <mergeCell ref="J18:J19"/>
    <mergeCell ref="D18:D19"/>
    <mergeCell ref="B28:B30"/>
    <mergeCell ref="C28:C30"/>
    <mergeCell ref="A17:A19"/>
    <mergeCell ref="A28:A30"/>
    <mergeCell ref="E29:F29"/>
  </mergeCells>
  <printOptions/>
  <pageMargins left="0.8661417322834646" right="0.15748031496062992" top="0.7874015748031497" bottom="0.1968503937007874" header="0" footer="0"/>
  <pageSetup fitToHeight="1" fitToWidth="1" horizontalDpi="600" verticalDpi="600" orientation="landscape" paperSize="9" scale="38" r:id="rId1"/>
  <ignoredErrors>
    <ignoredError sqref="B33:B3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26"/>
  </sheetPr>
  <dimension ref="A1:AW68"/>
  <sheetViews>
    <sheetView showGridLines="0" zoomScale="40" zoomScaleNormal="40" zoomScaleSheetLayoutView="2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V50" sqref="AV50"/>
    </sheetView>
  </sheetViews>
  <sheetFormatPr defaultColWidth="9.140625" defaultRowHeight="12.75"/>
  <cols>
    <col min="1" max="1" width="9.140625" style="6" customWidth="1"/>
    <col min="2" max="2" width="9.421875" style="6" customWidth="1"/>
    <col min="3" max="3" width="48.28125" style="6" customWidth="1"/>
    <col min="4" max="4" width="22.7109375" style="10" customWidth="1"/>
    <col min="5" max="5" width="6.421875" style="103" customWidth="1"/>
    <col min="6" max="6" width="16.7109375" style="6" customWidth="1"/>
    <col min="7" max="7" width="15.28125" style="6" customWidth="1"/>
    <col min="8" max="8" width="14.140625" style="6" customWidth="1"/>
    <col min="9" max="9" width="13.421875" style="6" customWidth="1"/>
    <col min="10" max="10" width="15.28125" style="6" customWidth="1"/>
    <col min="11" max="11" width="15.7109375" style="6" customWidth="1"/>
    <col min="12" max="13" width="12.140625" style="6" customWidth="1"/>
    <col min="14" max="14" width="14.28125" style="6" customWidth="1"/>
    <col min="15" max="15" width="14.140625" style="6" customWidth="1"/>
    <col min="16" max="16" width="14.00390625" style="6" customWidth="1"/>
    <col min="17" max="17" width="12.57421875" style="6" customWidth="1"/>
    <col min="18" max="19" width="12.28125" style="6" customWidth="1"/>
    <col min="20" max="20" width="13.140625" style="6" customWidth="1"/>
    <col min="21" max="21" width="12.57421875" style="6" customWidth="1"/>
    <col min="22" max="22" width="15.140625" style="6" customWidth="1"/>
    <col min="23" max="23" width="14.57421875" style="6" customWidth="1"/>
    <col min="24" max="24" width="16.00390625" style="6" customWidth="1"/>
    <col min="25" max="30" width="13.421875" style="6" customWidth="1"/>
    <col min="31" max="31" width="13.140625" style="6" customWidth="1"/>
    <col min="32" max="32" width="12.421875" style="6" customWidth="1"/>
    <col min="33" max="33" width="14.28125" style="6" customWidth="1"/>
    <col min="34" max="34" width="14.140625" style="6" customWidth="1"/>
    <col min="35" max="35" width="16.8515625" style="6" customWidth="1"/>
    <col min="36" max="36" width="13.57421875" style="6" customWidth="1"/>
    <col min="37" max="37" width="12.28125" style="6" customWidth="1"/>
    <col min="38" max="38" width="15.57421875" style="6" customWidth="1"/>
    <col min="39" max="39" width="17.57421875" style="6" customWidth="1"/>
    <col min="40" max="40" width="13.140625" style="6" customWidth="1"/>
    <col min="41" max="41" width="13.421875" style="6" customWidth="1"/>
    <col min="42" max="42" width="12.57421875" style="6" customWidth="1"/>
    <col min="43" max="43" width="10.8515625" style="6" customWidth="1"/>
    <col min="44" max="44" width="11.57421875" style="6" customWidth="1"/>
    <col min="45" max="45" width="16.00390625" style="6" customWidth="1"/>
    <col min="46" max="47" width="11.57421875" style="6" customWidth="1"/>
    <col min="48" max="16384" width="9.140625" style="6" customWidth="1"/>
  </cols>
  <sheetData>
    <row r="1" spans="4:5" ht="12.75" customHeight="1">
      <c r="D1" s="88"/>
      <c r="E1" s="101"/>
    </row>
    <row r="2" spans="2:34" ht="24" customHeight="1">
      <c r="B2" s="142" t="s">
        <v>603</v>
      </c>
      <c r="C2" s="93"/>
      <c r="D2" s="77"/>
      <c r="E2" s="102"/>
      <c r="F2" s="143" t="str">
        <f>IF('Титул ф.6'!D23=0," ",'Титул ф.6'!D23)</f>
        <v>Нижегородский областной суд </v>
      </c>
      <c r="G2" s="94"/>
      <c r="H2" s="90"/>
      <c r="I2" s="90"/>
      <c r="J2" s="90"/>
      <c r="K2" s="91"/>
      <c r="L2" s="91"/>
      <c r="M2" s="91"/>
      <c r="N2" s="92"/>
      <c r="O2" s="89"/>
      <c r="P2" s="89"/>
      <c r="Q2" s="89"/>
      <c r="R2" s="89"/>
      <c r="S2" s="89"/>
      <c r="T2" s="89"/>
      <c r="AE2" s="80"/>
      <c r="AG2" s="104"/>
      <c r="AH2" s="104"/>
    </row>
    <row r="3" spans="1:38" s="15" customFormat="1" ht="73.5" customHeight="1">
      <c r="A3" s="519" t="s">
        <v>797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19"/>
      <c r="U3" s="519"/>
      <c r="V3" s="519"/>
      <c r="W3" s="519"/>
      <c r="X3" s="519"/>
      <c r="Y3" s="519"/>
      <c r="Z3" s="519"/>
      <c r="AA3" s="519"/>
      <c r="AB3" s="519"/>
      <c r="AC3" s="519"/>
      <c r="AD3" s="519"/>
      <c r="AE3" s="519"/>
      <c r="AF3" s="519"/>
      <c r="AG3" s="519"/>
      <c r="AH3" s="519"/>
      <c r="AI3" s="519"/>
      <c r="AJ3" s="519"/>
      <c r="AK3" s="519"/>
      <c r="AL3" s="519"/>
    </row>
    <row r="4" spans="1:48" s="18" customFormat="1" ht="33.75" customHeight="1">
      <c r="A4" s="532" t="s">
        <v>1958</v>
      </c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32"/>
      <c r="W4" s="532"/>
      <c r="X4" s="532"/>
      <c r="Y4" s="532"/>
      <c r="Z4" s="532"/>
      <c r="AA4" s="532"/>
      <c r="AB4" s="532"/>
      <c r="AC4" s="532"/>
      <c r="AD4" s="532"/>
      <c r="AE4" s="532"/>
      <c r="AF4" s="532"/>
      <c r="AG4" s="532"/>
      <c r="AH4" s="532"/>
      <c r="AI4" s="532"/>
      <c r="AJ4" s="532"/>
      <c r="AK4" s="532"/>
      <c r="AL4" s="532"/>
      <c r="AM4" s="532"/>
      <c r="AN4" s="532"/>
      <c r="AO4" s="532"/>
      <c r="AP4" s="532"/>
      <c r="AQ4" s="532"/>
      <c r="AR4" s="532"/>
      <c r="AS4" s="532"/>
      <c r="AT4" s="532"/>
      <c r="AU4" s="532"/>
      <c r="AV4" s="532"/>
    </row>
    <row r="5" spans="1:48" s="37" customFormat="1" ht="69" customHeight="1">
      <c r="A5" s="522" t="s">
        <v>625</v>
      </c>
      <c r="B5" s="522"/>
      <c r="C5" s="522"/>
      <c r="D5" s="500" t="s">
        <v>633</v>
      </c>
      <c r="E5" s="413" t="s">
        <v>495</v>
      </c>
      <c r="F5" s="451" t="s">
        <v>1772</v>
      </c>
      <c r="G5" s="527" t="s">
        <v>686</v>
      </c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527"/>
      <c r="T5" s="527"/>
      <c r="U5" s="527"/>
      <c r="V5" s="527"/>
      <c r="W5" s="527"/>
      <c r="X5" s="528" t="s">
        <v>685</v>
      </c>
      <c r="Y5" s="529"/>
      <c r="Z5" s="529"/>
      <c r="AA5" s="529"/>
      <c r="AB5" s="529"/>
      <c r="AC5" s="530"/>
      <c r="AD5" s="460" t="s">
        <v>478</v>
      </c>
      <c r="AE5" s="461"/>
      <c r="AF5" s="464" t="s">
        <v>798</v>
      </c>
      <c r="AG5" s="464"/>
      <c r="AH5" s="478" t="s">
        <v>822</v>
      </c>
      <c r="AI5" s="478"/>
      <c r="AJ5" s="459" t="s">
        <v>1961</v>
      </c>
      <c r="AK5" s="473" t="s">
        <v>1775</v>
      </c>
      <c r="AL5" s="453" t="s">
        <v>1643</v>
      </c>
      <c r="AM5" s="453" t="s">
        <v>1774</v>
      </c>
      <c r="AN5" s="456" t="s">
        <v>745</v>
      </c>
      <c r="AO5" s="470" t="s">
        <v>827</v>
      </c>
      <c r="AP5" s="471"/>
      <c r="AQ5" s="471"/>
      <c r="AR5" s="471"/>
      <c r="AS5" s="471"/>
      <c r="AT5" s="471"/>
      <c r="AU5" s="472"/>
      <c r="AV5" s="452" t="s">
        <v>773</v>
      </c>
    </row>
    <row r="6" spans="1:48" s="37" customFormat="1" ht="57" customHeight="1">
      <c r="A6" s="522"/>
      <c r="B6" s="522"/>
      <c r="C6" s="522"/>
      <c r="D6" s="500"/>
      <c r="E6" s="413"/>
      <c r="F6" s="452"/>
      <c r="G6" s="496" t="s">
        <v>626</v>
      </c>
      <c r="H6" s="496"/>
      <c r="I6" s="496"/>
      <c r="J6" s="496"/>
      <c r="K6" s="496"/>
      <c r="L6" s="496"/>
      <c r="M6" s="496"/>
      <c r="N6" s="496"/>
      <c r="O6" s="496"/>
      <c r="P6" s="496"/>
      <c r="Q6" s="496"/>
      <c r="R6" s="496" t="s">
        <v>627</v>
      </c>
      <c r="S6" s="496"/>
      <c r="T6" s="496"/>
      <c r="U6" s="496"/>
      <c r="V6" s="496"/>
      <c r="W6" s="496"/>
      <c r="X6" s="497" t="s">
        <v>626</v>
      </c>
      <c r="Y6" s="498"/>
      <c r="Z6" s="498"/>
      <c r="AA6" s="498"/>
      <c r="AB6" s="499"/>
      <c r="AC6" s="526" t="s">
        <v>479</v>
      </c>
      <c r="AD6" s="462" t="s">
        <v>713</v>
      </c>
      <c r="AE6" s="462" t="s">
        <v>480</v>
      </c>
      <c r="AF6" s="469" t="s">
        <v>616</v>
      </c>
      <c r="AG6" s="452" t="s">
        <v>746</v>
      </c>
      <c r="AH6" s="473" t="s">
        <v>823</v>
      </c>
      <c r="AI6" s="473" t="s">
        <v>1776</v>
      </c>
      <c r="AJ6" s="459"/>
      <c r="AK6" s="474"/>
      <c r="AL6" s="454"/>
      <c r="AM6" s="454"/>
      <c r="AN6" s="457"/>
      <c r="AO6" s="476" t="s">
        <v>1773</v>
      </c>
      <c r="AP6" s="473" t="s">
        <v>828</v>
      </c>
      <c r="AQ6" s="475" t="s">
        <v>829</v>
      </c>
      <c r="AR6" s="474" t="s">
        <v>747</v>
      </c>
      <c r="AS6" s="473" t="s">
        <v>824</v>
      </c>
      <c r="AT6" s="473" t="s">
        <v>825</v>
      </c>
      <c r="AU6" s="473" t="s">
        <v>826</v>
      </c>
      <c r="AV6" s="452"/>
    </row>
    <row r="7" spans="1:48" s="37" customFormat="1" ht="87.75" customHeight="1">
      <c r="A7" s="522"/>
      <c r="B7" s="522"/>
      <c r="C7" s="522"/>
      <c r="D7" s="500"/>
      <c r="E7" s="413"/>
      <c r="F7" s="452"/>
      <c r="G7" s="452" t="s">
        <v>748</v>
      </c>
      <c r="H7" s="520" t="s">
        <v>749</v>
      </c>
      <c r="I7" s="520"/>
      <c r="J7" s="452" t="s">
        <v>750</v>
      </c>
      <c r="K7" s="496" t="s">
        <v>628</v>
      </c>
      <c r="L7" s="496"/>
      <c r="M7" s="496"/>
      <c r="N7" s="496"/>
      <c r="O7" s="452" t="s">
        <v>751</v>
      </c>
      <c r="P7" s="452" t="s">
        <v>752</v>
      </c>
      <c r="Q7" s="531" t="s">
        <v>753</v>
      </c>
      <c r="R7" s="496" t="s">
        <v>481</v>
      </c>
      <c r="S7" s="496"/>
      <c r="T7" s="496"/>
      <c r="U7" s="496" t="s">
        <v>754</v>
      </c>
      <c r="V7" s="496"/>
      <c r="W7" s="452" t="s">
        <v>755</v>
      </c>
      <c r="X7" s="466" t="s">
        <v>1960</v>
      </c>
      <c r="Y7" s="462" t="s">
        <v>482</v>
      </c>
      <c r="Z7" s="462" t="s">
        <v>757</v>
      </c>
      <c r="AA7" s="462" t="s">
        <v>628</v>
      </c>
      <c r="AB7" s="462" t="s">
        <v>758</v>
      </c>
      <c r="AC7" s="526"/>
      <c r="AD7" s="465"/>
      <c r="AE7" s="465"/>
      <c r="AF7" s="454"/>
      <c r="AG7" s="452"/>
      <c r="AH7" s="474"/>
      <c r="AI7" s="474"/>
      <c r="AJ7" s="459"/>
      <c r="AK7" s="474"/>
      <c r="AL7" s="454"/>
      <c r="AM7" s="454"/>
      <c r="AN7" s="457"/>
      <c r="AO7" s="476"/>
      <c r="AP7" s="474"/>
      <c r="AQ7" s="459"/>
      <c r="AR7" s="474"/>
      <c r="AS7" s="474"/>
      <c r="AT7" s="474"/>
      <c r="AU7" s="474"/>
      <c r="AV7" s="452"/>
    </row>
    <row r="8" spans="1:48" s="37" customFormat="1" ht="267" customHeight="1">
      <c r="A8" s="522"/>
      <c r="B8" s="522"/>
      <c r="C8" s="522"/>
      <c r="D8" s="500"/>
      <c r="E8" s="413"/>
      <c r="F8" s="452"/>
      <c r="G8" s="452"/>
      <c r="H8" s="161" t="s">
        <v>483</v>
      </c>
      <c r="I8" s="161" t="s">
        <v>759</v>
      </c>
      <c r="J8" s="452"/>
      <c r="K8" s="161" t="s">
        <v>760</v>
      </c>
      <c r="L8" s="161" t="s">
        <v>727</v>
      </c>
      <c r="M8" s="161" t="s">
        <v>761</v>
      </c>
      <c r="N8" s="161" t="s">
        <v>617</v>
      </c>
      <c r="O8" s="452"/>
      <c r="P8" s="452"/>
      <c r="Q8" s="531"/>
      <c r="R8" s="161" t="s">
        <v>762</v>
      </c>
      <c r="S8" s="161" t="s">
        <v>484</v>
      </c>
      <c r="T8" s="161" t="s">
        <v>763</v>
      </c>
      <c r="U8" s="161" t="s">
        <v>484</v>
      </c>
      <c r="V8" s="161" t="s">
        <v>763</v>
      </c>
      <c r="W8" s="452"/>
      <c r="X8" s="463"/>
      <c r="Y8" s="463"/>
      <c r="Z8" s="463"/>
      <c r="AA8" s="463"/>
      <c r="AB8" s="463"/>
      <c r="AC8" s="526"/>
      <c r="AD8" s="463"/>
      <c r="AE8" s="463"/>
      <c r="AF8" s="455"/>
      <c r="AG8" s="452"/>
      <c r="AH8" s="475"/>
      <c r="AI8" s="475"/>
      <c r="AJ8" s="459"/>
      <c r="AK8" s="475"/>
      <c r="AL8" s="455"/>
      <c r="AM8" s="455"/>
      <c r="AN8" s="458"/>
      <c r="AO8" s="477"/>
      <c r="AP8" s="475"/>
      <c r="AQ8" s="459"/>
      <c r="AR8" s="475"/>
      <c r="AS8" s="475"/>
      <c r="AT8" s="475"/>
      <c r="AU8" s="475"/>
      <c r="AV8" s="452"/>
    </row>
    <row r="9" spans="1:48" s="99" customFormat="1" ht="21.75" customHeight="1">
      <c r="A9" s="521" t="s">
        <v>629</v>
      </c>
      <c r="B9" s="521"/>
      <c r="C9" s="521"/>
      <c r="D9" s="95" t="s">
        <v>630</v>
      </c>
      <c r="E9" s="96"/>
      <c r="F9" s="97">
        <v>1</v>
      </c>
      <c r="G9" s="97">
        <v>2</v>
      </c>
      <c r="H9" s="97">
        <v>3</v>
      </c>
      <c r="I9" s="97">
        <v>4</v>
      </c>
      <c r="J9" s="98">
        <v>5</v>
      </c>
      <c r="K9" s="98">
        <v>6</v>
      </c>
      <c r="L9" s="98">
        <v>7</v>
      </c>
      <c r="M9" s="97">
        <v>8</v>
      </c>
      <c r="N9" s="97">
        <v>9</v>
      </c>
      <c r="O9" s="97">
        <v>10</v>
      </c>
      <c r="P9" s="97">
        <v>11</v>
      </c>
      <c r="Q9" s="98">
        <v>12</v>
      </c>
      <c r="R9" s="97">
        <v>13</v>
      </c>
      <c r="S9" s="98">
        <v>14</v>
      </c>
      <c r="T9" s="98">
        <v>15</v>
      </c>
      <c r="U9" s="97">
        <v>16</v>
      </c>
      <c r="V9" s="97">
        <v>17</v>
      </c>
      <c r="W9" s="97">
        <v>18</v>
      </c>
      <c r="X9" s="97">
        <v>19</v>
      </c>
      <c r="Y9" s="97">
        <v>20</v>
      </c>
      <c r="Z9" s="97">
        <v>21</v>
      </c>
      <c r="AA9" s="97">
        <v>22</v>
      </c>
      <c r="AB9" s="98">
        <v>23</v>
      </c>
      <c r="AC9" s="97">
        <v>24</v>
      </c>
      <c r="AD9" s="97">
        <v>25</v>
      </c>
      <c r="AE9" s="97">
        <v>26</v>
      </c>
      <c r="AF9" s="97">
        <v>27</v>
      </c>
      <c r="AG9" s="97">
        <v>28</v>
      </c>
      <c r="AH9" s="97">
        <v>29</v>
      </c>
      <c r="AI9" s="97">
        <v>30</v>
      </c>
      <c r="AJ9" s="97">
        <v>31</v>
      </c>
      <c r="AK9" s="97">
        <v>32</v>
      </c>
      <c r="AL9" s="97">
        <v>33</v>
      </c>
      <c r="AM9" s="97">
        <v>34</v>
      </c>
      <c r="AN9" s="97">
        <v>35</v>
      </c>
      <c r="AO9" s="97">
        <v>36</v>
      </c>
      <c r="AP9" s="97">
        <v>37</v>
      </c>
      <c r="AQ9" s="97">
        <v>38</v>
      </c>
      <c r="AR9" s="98">
        <v>39</v>
      </c>
      <c r="AS9" s="98">
        <v>40</v>
      </c>
      <c r="AT9" s="98">
        <v>41</v>
      </c>
      <c r="AU9" s="98">
        <v>42</v>
      </c>
      <c r="AV9" s="98">
        <v>43</v>
      </c>
    </row>
    <row r="10" spans="1:48" s="99" customFormat="1" ht="69.75" customHeight="1">
      <c r="A10" s="523" t="s">
        <v>1959</v>
      </c>
      <c r="B10" s="524"/>
      <c r="C10" s="525"/>
      <c r="D10" s="95"/>
      <c r="E10" s="188">
        <v>1</v>
      </c>
      <c r="F10" s="310">
        <v>909</v>
      </c>
      <c r="G10" s="310"/>
      <c r="H10" s="310">
        <v>49</v>
      </c>
      <c r="I10" s="310"/>
      <c r="J10" s="310">
        <v>3</v>
      </c>
      <c r="K10" s="310">
        <v>5</v>
      </c>
      <c r="L10" s="310"/>
      <c r="M10" s="310"/>
      <c r="N10" s="310"/>
      <c r="O10" s="310"/>
      <c r="P10" s="310"/>
      <c r="Q10" s="310">
        <v>57</v>
      </c>
      <c r="R10" s="310"/>
      <c r="S10" s="310">
        <v>3</v>
      </c>
      <c r="T10" s="310"/>
      <c r="U10" s="310">
        <v>67</v>
      </c>
      <c r="V10" s="310">
        <v>5</v>
      </c>
      <c r="W10" s="310">
        <v>75</v>
      </c>
      <c r="X10" s="310"/>
      <c r="Y10" s="310">
        <v>3</v>
      </c>
      <c r="Z10" s="310"/>
      <c r="AA10" s="310"/>
      <c r="AB10" s="310"/>
      <c r="AC10" s="310">
        <v>3</v>
      </c>
      <c r="AD10" s="310"/>
      <c r="AE10" s="310"/>
      <c r="AF10" s="310">
        <v>1</v>
      </c>
      <c r="AG10" s="310">
        <v>22</v>
      </c>
      <c r="AH10" s="310">
        <v>240</v>
      </c>
      <c r="AI10" s="310">
        <v>420</v>
      </c>
      <c r="AJ10" s="310">
        <v>18</v>
      </c>
      <c r="AK10" s="310">
        <v>1</v>
      </c>
      <c r="AL10" s="310">
        <v>533</v>
      </c>
      <c r="AM10" s="310">
        <v>2192</v>
      </c>
      <c r="AN10" s="310">
        <v>3561</v>
      </c>
      <c r="AO10" s="310">
        <v>8</v>
      </c>
      <c r="AP10" s="310">
        <v>64</v>
      </c>
      <c r="AQ10" s="310">
        <v>8</v>
      </c>
      <c r="AR10" s="310">
        <v>55</v>
      </c>
      <c r="AS10" s="310"/>
      <c r="AT10" s="310"/>
      <c r="AU10" s="310"/>
      <c r="AV10" s="310">
        <v>818</v>
      </c>
    </row>
    <row r="11" spans="1:48" ht="51.75" customHeight="1">
      <c r="A11" s="487" t="s">
        <v>631</v>
      </c>
      <c r="B11" s="487"/>
      <c r="C11" s="487"/>
      <c r="D11" s="156">
        <v>105</v>
      </c>
      <c r="E11" s="188">
        <v>2</v>
      </c>
      <c r="F11" s="313">
        <v>42</v>
      </c>
      <c r="G11" s="313"/>
      <c r="H11" s="313">
        <v>2</v>
      </c>
      <c r="I11" s="313"/>
      <c r="J11" s="313"/>
      <c r="K11" s="313"/>
      <c r="L11" s="313"/>
      <c r="M11" s="313"/>
      <c r="N11" s="313"/>
      <c r="O11" s="313"/>
      <c r="P11" s="313"/>
      <c r="Q11" s="313">
        <v>2</v>
      </c>
      <c r="R11" s="313"/>
      <c r="S11" s="313">
        <v>1</v>
      </c>
      <c r="T11" s="313"/>
      <c r="U11" s="313">
        <v>5</v>
      </c>
      <c r="V11" s="313"/>
      <c r="W11" s="313">
        <v>6</v>
      </c>
      <c r="X11" s="313"/>
      <c r="Y11" s="313">
        <v>2</v>
      </c>
      <c r="Z11" s="313"/>
      <c r="AA11" s="313"/>
      <c r="AB11" s="313"/>
      <c r="AC11" s="313">
        <v>2</v>
      </c>
      <c r="AD11" s="313"/>
      <c r="AE11" s="313"/>
      <c r="AF11" s="313"/>
      <c r="AG11" s="313">
        <v>1</v>
      </c>
      <c r="AH11" s="313">
        <v>12</v>
      </c>
      <c r="AI11" s="313">
        <v>51</v>
      </c>
      <c r="AJ11" s="313"/>
      <c r="AK11" s="313"/>
      <c r="AL11" s="313">
        <v>20</v>
      </c>
      <c r="AM11" s="313">
        <v>187</v>
      </c>
      <c r="AN11" s="313">
        <v>281</v>
      </c>
      <c r="AO11" s="313">
        <v>2</v>
      </c>
      <c r="AP11" s="313">
        <v>4</v>
      </c>
      <c r="AQ11" s="313"/>
      <c r="AR11" s="313">
        <v>4</v>
      </c>
      <c r="AS11" s="313"/>
      <c r="AT11" s="313"/>
      <c r="AU11" s="313"/>
      <c r="AV11" s="313">
        <v>74</v>
      </c>
    </row>
    <row r="12" spans="1:48" ht="42" customHeight="1">
      <c r="A12" s="487" t="s">
        <v>632</v>
      </c>
      <c r="B12" s="487"/>
      <c r="C12" s="487"/>
      <c r="D12" s="187" t="s">
        <v>839</v>
      </c>
      <c r="E12" s="188">
        <v>3</v>
      </c>
      <c r="F12" s="313">
        <v>6</v>
      </c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>
        <v>2</v>
      </c>
      <c r="AI12" s="313">
        <v>2</v>
      </c>
      <c r="AJ12" s="313"/>
      <c r="AK12" s="313"/>
      <c r="AL12" s="313">
        <v>4</v>
      </c>
      <c r="AM12" s="313">
        <v>2</v>
      </c>
      <c r="AN12" s="313">
        <v>10</v>
      </c>
      <c r="AO12" s="313"/>
      <c r="AP12" s="313"/>
      <c r="AQ12" s="313"/>
      <c r="AR12" s="313"/>
      <c r="AS12" s="313"/>
      <c r="AT12" s="313"/>
      <c r="AU12" s="313"/>
      <c r="AV12" s="313">
        <v>4</v>
      </c>
    </row>
    <row r="13" spans="1:48" ht="60.75" customHeight="1">
      <c r="A13" s="487" t="s">
        <v>524</v>
      </c>
      <c r="B13" s="487"/>
      <c r="C13" s="487"/>
      <c r="D13" s="156" t="s">
        <v>525</v>
      </c>
      <c r="E13" s="188">
        <v>4</v>
      </c>
      <c r="F13" s="313">
        <v>56</v>
      </c>
      <c r="G13" s="313"/>
      <c r="H13" s="313">
        <v>5</v>
      </c>
      <c r="I13" s="313"/>
      <c r="J13" s="313">
        <v>1</v>
      </c>
      <c r="K13" s="313">
        <v>1</v>
      </c>
      <c r="L13" s="313"/>
      <c r="M13" s="313"/>
      <c r="N13" s="313"/>
      <c r="O13" s="313"/>
      <c r="P13" s="313"/>
      <c r="Q13" s="313">
        <v>7</v>
      </c>
      <c r="R13" s="313"/>
      <c r="S13" s="313">
        <v>1</v>
      </c>
      <c r="T13" s="313"/>
      <c r="U13" s="313">
        <v>5</v>
      </c>
      <c r="V13" s="313">
        <v>1</v>
      </c>
      <c r="W13" s="313">
        <v>7</v>
      </c>
      <c r="X13" s="313"/>
      <c r="Y13" s="313"/>
      <c r="Z13" s="313"/>
      <c r="AA13" s="313"/>
      <c r="AB13" s="313"/>
      <c r="AC13" s="313"/>
      <c r="AD13" s="313"/>
      <c r="AE13" s="313"/>
      <c r="AF13" s="313"/>
      <c r="AG13" s="313">
        <v>6</v>
      </c>
      <c r="AH13" s="313">
        <v>21</v>
      </c>
      <c r="AI13" s="313">
        <v>32</v>
      </c>
      <c r="AJ13" s="313">
        <v>1</v>
      </c>
      <c r="AK13" s="313"/>
      <c r="AL13" s="313">
        <v>21</v>
      </c>
      <c r="AM13" s="313">
        <v>181</v>
      </c>
      <c r="AN13" s="313">
        <v>276</v>
      </c>
      <c r="AO13" s="313">
        <v>1</v>
      </c>
      <c r="AP13" s="313">
        <v>8</v>
      </c>
      <c r="AQ13" s="313">
        <v>2</v>
      </c>
      <c r="AR13" s="313">
        <v>3</v>
      </c>
      <c r="AS13" s="313"/>
      <c r="AT13" s="313"/>
      <c r="AU13" s="313"/>
      <c r="AV13" s="313">
        <v>73</v>
      </c>
    </row>
    <row r="14" spans="1:48" ht="63" customHeight="1">
      <c r="A14" s="487" t="s">
        <v>526</v>
      </c>
      <c r="B14" s="487"/>
      <c r="C14" s="487"/>
      <c r="D14" s="156" t="s">
        <v>503</v>
      </c>
      <c r="E14" s="188">
        <v>5</v>
      </c>
      <c r="F14" s="313">
        <v>1</v>
      </c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>
        <v>1</v>
      </c>
      <c r="AI14" s="313">
        <v>1</v>
      </c>
      <c r="AJ14" s="313"/>
      <c r="AK14" s="313"/>
      <c r="AL14" s="313"/>
      <c r="AM14" s="313">
        <v>5</v>
      </c>
      <c r="AN14" s="313">
        <v>7</v>
      </c>
      <c r="AO14" s="313"/>
      <c r="AP14" s="313"/>
      <c r="AQ14" s="313"/>
      <c r="AR14" s="313"/>
      <c r="AS14" s="313"/>
      <c r="AT14" s="313"/>
      <c r="AU14" s="313"/>
      <c r="AV14" s="313">
        <v>2</v>
      </c>
    </row>
    <row r="15" spans="1:48" ht="34.5" customHeight="1">
      <c r="A15" s="487" t="s">
        <v>527</v>
      </c>
      <c r="B15" s="487"/>
      <c r="C15" s="487"/>
      <c r="D15" s="156">
        <v>131</v>
      </c>
      <c r="E15" s="188">
        <v>6</v>
      </c>
      <c r="F15" s="313">
        <v>8</v>
      </c>
      <c r="G15" s="313"/>
      <c r="H15" s="313">
        <v>1</v>
      </c>
      <c r="I15" s="313"/>
      <c r="J15" s="313"/>
      <c r="K15" s="313"/>
      <c r="L15" s="313"/>
      <c r="M15" s="313"/>
      <c r="N15" s="313"/>
      <c r="O15" s="313"/>
      <c r="P15" s="313"/>
      <c r="Q15" s="313">
        <v>1</v>
      </c>
      <c r="R15" s="313"/>
      <c r="S15" s="313"/>
      <c r="T15" s="313"/>
      <c r="U15" s="313"/>
      <c r="V15" s="313">
        <v>1</v>
      </c>
      <c r="W15" s="313">
        <v>1</v>
      </c>
      <c r="X15" s="313"/>
      <c r="Y15" s="313"/>
      <c r="Z15" s="313"/>
      <c r="AA15" s="313"/>
      <c r="AB15" s="313"/>
      <c r="AC15" s="313"/>
      <c r="AD15" s="313"/>
      <c r="AE15" s="313"/>
      <c r="AF15" s="313"/>
      <c r="AG15" s="313">
        <v>1</v>
      </c>
      <c r="AH15" s="313">
        <v>1</v>
      </c>
      <c r="AI15" s="313">
        <v>6</v>
      </c>
      <c r="AJ15" s="313"/>
      <c r="AK15" s="313"/>
      <c r="AL15" s="313">
        <v>5</v>
      </c>
      <c r="AM15" s="313">
        <v>19</v>
      </c>
      <c r="AN15" s="313">
        <v>34</v>
      </c>
      <c r="AO15" s="313"/>
      <c r="AP15" s="313">
        <v>1</v>
      </c>
      <c r="AQ15" s="313"/>
      <c r="AR15" s="313">
        <v>1</v>
      </c>
      <c r="AS15" s="313"/>
      <c r="AT15" s="313"/>
      <c r="AU15" s="313"/>
      <c r="AV15" s="313">
        <v>10</v>
      </c>
    </row>
    <row r="16" spans="1:48" ht="78.75" customHeight="1">
      <c r="A16" s="487" t="s">
        <v>528</v>
      </c>
      <c r="B16" s="487"/>
      <c r="C16" s="487"/>
      <c r="D16" s="156" t="s">
        <v>764</v>
      </c>
      <c r="E16" s="188">
        <v>7</v>
      </c>
      <c r="F16" s="313">
        <v>25</v>
      </c>
      <c r="G16" s="313"/>
      <c r="H16" s="313">
        <v>1</v>
      </c>
      <c r="I16" s="313"/>
      <c r="J16" s="313"/>
      <c r="K16" s="313"/>
      <c r="L16" s="313"/>
      <c r="M16" s="313"/>
      <c r="N16" s="313"/>
      <c r="O16" s="313"/>
      <c r="P16" s="313"/>
      <c r="Q16" s="313">
        <v>1</v>
      </c>
      <c r="R16" s="313"/>
      <c r="S16" s="313"/>
      <c r="T16" s="313"/>
      <c r="U16" s="313">
        <v>3</v>
      </c>
      <c r="V16" s="313"/>
      <c r="W16" s="313">
        <v>3</v>
      </c>
      <c r="X16" s="313"/>
      <c r="Y16" s="313"/>
      <c r="Z16" s="313"/>
      <c r="AA16" s="313"/>
      <c r="AB16" s="313"/>
      <c r="AC16" s="313"/>
      <c r="AD16" s="313"/>
      <c r="AE16" s="313"/>
      <c r="AF16" s="313"/>
      <c r="AG16" s="313">
        <v>1</v>
      </c>
      <c r="AH16" s="313">
        <v>7</v>
      </c>
      <c r="AI16" s="313">
        <v>4</v>
      </c>
      <c r="AJ16" s="313"/>
      <c r="AK16" s="313"/>
      <c r="AL16" s="313">
        <v>14</v>
      </c>
      <c r="AM16" s="313">
        <v>32</v>
      </c>
      <c r="AN16" s="313">
        <v>62</v>
      </c>
      <c r="AO16" s="313"/>
      <c r="AP16" s="313">
        <v>1</v>
      </c>
      <c r="AQ16" s="313">
        <v>2</v>
      </c>
      <c r="AR16" s="313">
        <v>1</v>
      </c>
      <c r="AS16" s="313"/>
      <c r="AT16" s="313"/>
      <c r="AU16" s="313"/>
      <c r="AV16" s="313">
        <v>16</v>
      </c>
    </row>
    <row r="17" spans="1:48" ht="34.5" customHeight="1">
      <c r="A17" s="487" t="s">
        <v>529</v>
      </c>
      <c r="B17" s="487"/>
      <c r="C17" s="487"/>
      <c r="D17" s="156">
        <v>158</v>
      </c>
      <c r="E17" s="188">
        <v>8</v>
      </c>
      <c r="F17" s="313">
        <v>222</v>
      </c>
      <c r="G17" s="313"/>
      <c r="H17" s="313">
        <v>4</v>
      </c>
      <c r="I17" s="313"/>
      <c r="J17" s="313"/>
      <c r="K17" s="313">
        <v>2</v>
      </c>
      <c r="L17" s="313"/>
      <c r="M17" s="313"/>
      <c r="N17" s="313"/>
      <c r="O17" s="313"/>
      <c r="P17" s="313"/>
      <c r="Q17" s="313">
        <v>6</v>
      </c>
      <c r="R17" s="313"/>
      <c r="S17" s="313"/>
      <c r="T17" s="313"/>
      <c r="U17" s="313">
        <v>22</v>
      </c>
      <c r="V17" s="313">
        <v>2</v>
      </c>
      <c r="W17" s="313">
        <v>24</v>
      </c>
      <c r="X17" s="313"/>
      <c r="Y17" s="313"/>
      <c r="Z17" s="313"/>
      <c r="AA17" s="313"/>
      <c r="AB17" s="313"/>
      <c r="AC17" s="313"/>
      <c r="AD17" s="313"/>
      <c r="AE17" s="313"/>
      <c r="AF17" s="313"/>
      <c r="AG17" s="313">
        <v>3</v>
      </c>
      <c r="AH17" s="313">
        <v>47</v>
      </c>
      <c r="AI17" s="313">
        <v>72</v>
      </c>
      <c r="AJ17" s="313">
        <v>7</v>
      </c>
      <c r="AK17" s="313">
        <v>1</v>
      </c>
      <c r="AL17" s="313">
        <v>145</v>
      </c>
      <c r="AM17" s="313">
        <v>398</v>
      </c>
      <c r="AN17" s="313">
        <v>702</v>
      </c>
      <c r="AO17" s="313">
        <v>1</v>
      </c>
      <c r="AP17" s="313">
        <v>8</v>
      </c>
      <c r="AQ17" s="313">
        <v>2</v>
      </c>
      <c r="AR17" s="313">
        <v>19</v>
      </c>
      <c r="AS17" s="313"/>
      <c r="AT17" s="313"/>
      <c r="AU17" s="313"/>
      <c r="AV17" s="313">
        <v>152</v>
      </c>
    </row>
    <row r="18" spans="1:48" ht="34.5" customHeight="1">
      <c r="A18" s="511" t="s">
        <v>765</v>
      </c>
      <c r="B18" s="512"/>
      <c r="C18" s="513"/>
      <c r="D18" s="270" t="s">
        <v>766</v>
      </c>
      <c r="E18" s="188">
        <v>9</v>
      </c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>
        <v>1</v>
      </c>
      <c r="AK18" s="313"/>
      <c r="AL18" s="313"/>
      <c r="AM18" s="313"/>
      <c r="AN18" s="313">
        <v>1</v>
      </c>
      <c r="AO18" s="313"/>
      <c r="AP18" s="313"/>
      <c r="AQ18" s="313"/>
      <c r="AR18" s="313"/>
      <c r="AS18" s="313"/>
      <c r="AT18" s="313"/>
      <c r="AU18" s="313"/>
      <c r="AV18" s="313"/>
    </row>
    <row r="19" spans="1:48" ht="48" customHeight="1">
      <c r="A19" s="510" t="s">
        <v>533</v>
      </c>
      <c r="B19" s="510"/>
      <c r="C19" s="510"/>
      <c r="D19" s="270" t="s">
        <v>1851</v>
      </c>
      <c r="E19" s="188">
        <v>10</v>
      </c>
      <c r="F19" s="313">
        <v>46</v>
      </c>
      <c r="G19" s="313"/>
      <c r="H19" s="313">
        <v>2</v>
      </c>
      <c r="I19" s="313"/>
      <c r="J19" s="313"/>
      <c r="K19" s="313"/>
      <c r="L19" s="313"/>
      <c r="M19" s="313"/>
      <c r="N19" s="313"/>
      <c r="O19" s="313"/>
      <c r="P19" s="313"/>
      <c r="Q19" s="313">
        <v>2</v>
      </c>
      <c r="R19" s="313"/>
      <c r="S19" s="313"/>
      <c r="T19" s="313"/>
      <c r="U19" s="313">
        <v>4</v>
      </c>
      <c r="V19" s="313"/>
      <c r="W19" s="313">
        <v>4</v>
      </c>
      <c r="X19" s="313"/>
      <c r="Y19" s="313"/>
      <c r="Z19" s="313"/>
      <c r="AA19" s="313"/>
      <c r="AB19" s="313"/>
      <c r="AC19" s="313"/>
      <c r="AD19" s="313"/>
      <c r="AE19" s="313"/>
      <c r="AF19" s="313"/>
      <c r="AG19" s="313">
        <v>2</v>
      </c>
      <c r="AH19" s="313">
        <v>23</v>
      </c>
      <c r="AI19" s="313">
        <v>24</v>
      </c>
      <c r="AJ19" s="313"/>
      <c r="AK19" s="313"/>
      <c r="AL19" s="313">
        <v>17</v>
      </c>
      <c r="AM19" s="313">
        <v>129</v>
      </c>
      <c r="AN19" s="313">
        <v>201</v>
      </c>
      <c r="AO19" s="313"/>
      <c r="AP19" s="313">
        <v>2</v>
      </c>
      <c r="AQ19" s="313">
        <v>2</v>
      </c>
      <c r="AR19" s="313">
        <v>2</v>
      </c>
      <c r="AS19" s="313"/>
      <c r="AT19" s="313"/>
      <c r="AU19" s="313"/>
      <c r="AV19" s="313">
        <v>55</v>
      </c>
    </row>
    <row r="20" spans="1:48" ht="35.25" customHeight="1">
      <c r="A20" s="487" t="s">
        <v>534</v>
      </c>
      <c r="B20" s="487"/>
      <c r="C20" s="487"/>
      <c r="D20" s="156">
        <v>160</v>
      </c>
      <c r="E20" s="188">
        <v>11</v>
      </c>
      <c r="F20" s="313">
        <v>13</v>
      </c>
      <c r="G20" s="313"/>
      <c r="H20" s="313">
        <v>5</v>
      </c>
      <c r="I20" s="313"/>
      <c r="J20" s="313"/>
      <c r="K20" s="313"/>
      <c r="L20" s="313"/>
      <c r="M20" s="313"/>
      <c r="N20" s="313"/>
      <c r="O20" s="313"/>
      <c r="P20" s="313"/>
      <c r="Q20" s="313">
        <v>5</v>
      </c>
      <c r="R20" s="313"/>
      <c r="S20" s="313"/>
      <c r="T20" s="313"/>
      <c r="U20" s="313">
        <v>1</v>
      </c>
      <c r="V20" s="313"/>
      <c r="W20" s="313">
        <v>1</v>
      </c>
      <c r="X20" s="313"/>
      <c r="Y20" s="313"/>
      <c r="Z20" s="313"/>
      <c r="AA20" s="313"/>
      <c r="AB20" s="313"/>
      <c r="AC20" s="313"/>
      <c r="AD20" s="313"/>
      <c r="AE20" s="313"/>
      <c r="AF20" s="313"/>
      <c r="AG20" s="313">
        <v>1</v>
      </c>
      <c r="AH20" s="313">
        <v>2</v>
      </c>
      <c r="AI20" s="313">
        <v>2</v>
      </c>
      <c r="AJ20" s="313"/>
      <c r="AK20" s="313"/>
      <c r="AL20" s="313">
        <v>5</v>
      </c>
      <c r="AM20" s="313">
        <v>21</v>
      </c>
      <c r="AN20" s="313">
        <v>37</v>
      </c>
      <c r="AO20" s="313"/>
      <c r="AP20" s="313">
        <v>5</v>
      </c>
      <c r="AQ20" s="313"/>
      <c r="AR20" s="313">
        <v>1</v>
      </c>
      <c r="AS20" s="313"/>
      <c r="AT20" s="313"/>
      <c r="AU20" s="313"/>
      <c r="AV20" s="313">
        <v>11</v>
      </c>
    </row>
    <row r="21" spans="1:48" ht="32.25" customHeight="1">
      <c r="A21" s="467" t="s">
        <v>530</v>
      </c>
      <c r="B21" s="468"/>
      <c r="C21" s="483"/>
      <c r="D21" s="156">
        <v>161</v>
      </c>
      <c r="E21" s="188">
        <v>12</v>
      </c>
      <c r="F21" s="313">
        <v>77</v>
      </c>
      <c r="G21" s="313"/>
      <c r="H21" s="313"/>
      <c r="I21" s="313"/>
      <c r="J21" s="313"/>
      <c r="K21" s="313">
        <v>1</v>
      </c>
      <c r="L21" s="313"/>
      <c r="M21" s="313"/>
      <c r="N21" s="313"/>
      <c r="O21" s="313"/>
      <c r="P21" s="313"/>
      <c r="Q21" s="313">
        <v>1</v>
      </c>
      <c r="R21" s="313"/>
      <c r="S21" s="313">
        <v>1</v>
      </c>
      <c r="T21" s="313"/>
      <c r="U21" s="313">
        <v>5</v>
      </c>
      <c r="V21" s="313"/>
      <c r="W21" s="313">
        <v>6</v>
      </c>
      <c r="X21" s="313"/>
      <c r="Y21" s="313"/>
      <c r="Z21" s="313"/>
      <c r="AA21" s="313"/>
      <c r="AB21" s="313"/>
      <c r="AC21" s="313"/>
      <c r="AD21" s="313"/>
      <c r="AE21" s="313"/>
      <c r="AF21" s="313">
        <v>1</v>
      </c>
      <c r="AG21" s="313"/>
      <c r="AH21" s="313">
        <v>16</v>
      </c>
      <c r="AI21" s="313">
        <v>24</v>
      </c>
      <c r="AJ21" s="313">
        <v>1</v>
      </c>
      <c r="AK21" s="313"/>
      <c r="AL21" s="313">
        <v>53</v>
      </c>
      <c r="AM21" s="313">
        <v>172</v>
      </c>
      <c r="AN21" s="313">
        <v>274</v>
      </c>
      <c r="AO21" s="313"/>
      <c r="AP21" s="313">
        <v>2</v>
      </c>
      <c r="AQ21" s="313"/>
      <c r="AR21" s="313">
        <v>5</v>
      </c>
      <c r="AS21" s="313"/>
      <c r="AT21" s="313"/>
      <c r="AU21" s="313"/>
      <c r="AV21" s="313">
        <v>48</v>
      </c>
    </row>
    <row r="22" spans="1:48" ht="32.25" customHeight="1">
      <c r="A22" s="467" t="s">
        <v>531</v>
      </c>
      <c r="B22" s="468"/>
      <c r="C22" s="483"/>
      <c r="D22" s="156">
        <v>162</v>
      </c>
      <c r="E22" s="188">
        <v>13</v>
      </c>
      <c r="F22" s="313">
        <v>29</v>
      </c>
      <c r="G22" s="313"/>
      <c r="H22" s="313">
        <v>2</v>
      </c>
      <c r="I22" s="313"/>
      <c r="J22" s="313"/>
      <c r="K22" s="313"/>
      <c r="L22" s="313"/>
      <c r="M22" s="313"/>
      <c r="N22" s="313"/>
      <c r="O22" s="313"/>
      <c r="P22" s="313"/>
      <c r="Q22" s="313">
        <v>2</v>
      </c>
      <c r="R22" s="313"/>
      <c r="S22" s="313"/>
      <c r="T22" s="313"/>
      <c r="U22" s="313">
        <v>3</v>
      </c>
      <c r="V22" s="313"/>
      <c r="W22" s="313">
        <v>3</v>
      </c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3">
        <v>8</v>
      </c>
      <c r="AI22" s="313">
        <v>17</v>
      </c>
      <c r="AJ22" s="313"/>
      <c r="AK22" s="313"/>
      <c r="AL22" s="313">
        <v>16</v>
      </c>
      <c r="AM22" s="313">
        <v>120</v>
      </c>
      <c r="AN22" s="313">
        <v>166</v>
      </c>
      <c r="AO22" s="313">
        <v>1</v>
      </c>
      <c r="AP22" s="313">
        <v>1</v>
      </c>
      <c r="AQ22" s="313"/>
      <c r="AR22" s="313">
        <v>3</v>
      </c>
      <c r="AS22" s="313"/>
      <c r="AT22" s="313"/>
      <c r="AU22" s="313"/>
      <c r="AV22" s="313">
        <v>30</v>
      </c>
    </row>
    <row r="23" spans="1:48" ht="32.25" customHeight="1">
      <c r="A23" s="487" t="s">
        <v>532</v>
      </c>
      <c r="B23" s="487"/>
      <c r="C23" s="487"/>
      <c r="D23" s="156">
        <v>163</v>
      </c>
      <c r="E23" s="188">
        <v>14</v>
      </c>
      <c r="F23" s="313">
        <v>5</v>
      </c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3">
        <v>1</v>
      </c>
      <c r="AI23" s="313">
        <v>8</v>
      </c>
      <c r="AJ23" s="313"/>
      <c r="AK23" s="313"/>
      <c r="AL23" s="313">
        <v>4</v>
      </c>
      <c r="AM23" s="313">
        <v>20</v>
      </c>
      <c r="AN23" s="313">
        <v>33</v>
      </c>
      <c r="AO23" s="313"/>
      <c r="AP23" s="313"/>
      <c r="AQ23" s="313"/>
      <c r="AR23" s="313"/>
      <c r="AS23" s="313"/>
      <c r="AT23" s="313"/>
      <c r="AU23" s="313"/>
      <c r="AV23" s="313">
        <v>9</v>
      </c>
    </row>
    <row r="24" spans="1:48" ht="78.75" customHeight="1">
      <c r="A24" s="487" t="s">
        <v>535</v>
      </c>
      <c r="B24" s="487"/>
      <c r="C24" s="487"/>
      <c r="D24" s="156">
        <v>166</v>
      </c>
      <c r="E24" s="188">
        <v>15</v>
      </c>
      <c r="F24" s="313">
        <v>19</v>
      </c>
      <c r="G24" s="313"/>
      <c r="H24" s="313">
        <v>4</v>
      </c>
      <c r="I24" s="313"/>
      <c r="J24" s="313"/>
      <c r="K24" s="313">
        <v>1</v>
      </c>
      <c r="L24" s="313"/>
      <c r="M24" s="313"/>
      <c r="N24" s="313"/>
      <c r="O24" s="313"/>
      <c r="P24" s="313"/>
      <c r="Q24" s="313">
        <v>5</v>
      </c>
      <c r="R24" s="313"/>
      <c r="S24" s="313"/>
      <c r="T24" s="313"/>
      <c r="U24" s="313"/>
      <c r="V24" s="313">
        <v>1</v>
      </c>
      <c r="W24" s="313">
        <v>1</v>
      </c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3">
        <v>4</v>
      </c>
      <c r="AI24" s="313">
        <v>5</v>
      </c>
      <c r="AJ24" s="313"/>
      <c r="AK24" s="313"/>
      <c r="AL24" s="313">
        <v>9</v>
      </c>
      <c r="AM24" s="313">
        <v>12</v>
      </c>
      <c r="AN24" s="313">
        <v>36</v>
      </c>
      <c r="AO24" s="313"/>
      <c r="AP24" s="313">
        <v>5</v>
      </c>
      <c r="AQ24" s="313"/>
      <c r="AR24" s="313">
        <v>1</v>
      </c>
      <c r="AS24" s="313"/>
      <c r="AT24" s="313"/>
      <c r="AU24" s="313"/>
      <c r="AV24" s="313">
        <v>15</v>
      </c>
    </row>
    <row r="25" spans="1:48" ht="36.75" customHeight="1">
      <c r="A25" s="487" t="s">
        <v>536</v>
      </c>
      <c r="B25" s="487"/>
      <c r="C25" s="487"/>
      <c r="D25" s="198" t="s">
        <v>1852</v>
      </c>
      <c r="E25" s="188">
        <v>16</v>
      </c>
      <c r="F25" s="313">
        <v>14</v>
      </c>
      <c r="G25" s="313"/>
      <c r="H25" s="313">
        <v>4</v>
      </c>
      <c r="I25" s="313"/>
      <c r="J25" s="313"/>
      <c r="K25" s="313"/>
      <c r="L25" s="313"/>
      <c r="M25" s="313"/>
      <c r="N25" s="313"/>
      <c r="O25" s="313"/>
      <c r="P25" s="313"/>
      <c r="Q25" s="313">
        <v>4</v>
      </c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>
        <v>2</v>
      </c>
      <c r="AH25" s="313">
        <v>5</v>
      </c>
      <c r="AI25" s="313">
        <v>4</v>
      </c>
      <c r="AJ25" s="313"/>
      <c r="AK25" s="313"/>
      <c r="AL25" s="313">
        <v>5</v>
      </c>
      <c r="AM25" s="313">
        <v>18</v>
      </c>
      <c r="AN25" s="313">
        <v>38</v>
      </c>
      <c r="AO25" s="313"/>
      <c r="AP25" s="313">
        <v>4</v>
      </c>
      <c r="AQ25" s="313"/>
      <c r="AR25" s="313"/>
      <c r="AS25" s="313"/>
      <c r="AT25" s="313"/>
      <c r="AU25" s="313"/>
      <c r="AV25" s="313">
        <v>15</v>
      </c>
    </row>
    <row r="26" spans="1:48" ht="38.25" customHeight="1">
      <c r="A26" s="467" t="s">
        <v>504</v>
      </c>
      <c r="B26" s="468"/>
      <c r="C26" s="483"/>
      <c r="D26" s="156">
        <v>204</v>
      </c>
      <c r="E26" s="188">
        <v>17</v>
      </c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3"/>
      <c r="AI26" s="313"/>
      <c r="AJ26" s="313"/>
      <c r="AK26" s="313"/>
      <c r="AL26" s="313"/>
      <c r="AM26" s="313"/>
      <c r="AN26" s="313"/>
      <c r="AO26" s="313"/>
      <c r="AP26" s="313"/>
      <c r="AQ26" s="313"/>
      <c r="AR26" s="313"/>
      <c r="AS26" s="313"/>
      <c r="AT26" s="313"/>
      <c r="AU26" s="313"/>
      <c r="AV26" s="313"/>
    </row>
    <row r="27" spans="1:48" ht="36.75" customHeight="1">
      <c r="A27" s="467" t="s">
        <v>505</v>
      </c>
      <c r="B27" s="468"/>
      <c r="C27" s="483"/>
      <c r="D27" s="156">
        <v>205</v>
      </c>
      <c r="E27" s="188">
        <v>18</v>
      </c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4"/>
      <c r="AV27" s="314"/>
    </row>
    <row r="28" spans="1:48" ht="109.5" customHeight="1">
      <c r="A28" s="467" t="s">
        <v>506</v>
      </c>
      <c r="B28" s="468"/>
      <c r="C28" s="483"/>
      <c r="D28" s="187" t="s">
        <v>838</v>
      </c>
      <c r="E28" s="188">
        <v>19</v>
      </c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3"/>
      <c r="AJ28" s="313"/>
      <c r="AK28" s="313"/>
      <c r="AL28" s="313"/>
      <c r="AM28" s="313"/>
      <c r="AN28" s="313"/>
      <c r="AO28" s="313"/>
      <c r="AP28" s="313"/>
      <c r="AQ28" s="313"/>
      <c r="AR28" s="313"/>
      <c r="AS28" s="313"/>
      <c r="AT28" s="313"/>
      <c r="AU28" s="313"/>
      <c r="AV28" s="313"/>
    </row>
    <row r="29" spans="1:48" ht="57.75" customHeight="1">
      <c r="A29" s="467" t="s">
        <v>507</v>
      </c>
      <c r="B29" s="468"/>
      <c r="C29" s="483"/>
      <c r="D29" s="156">
        <v>207</v>
      </c>
      <c r="E29" s="188">
        <v>20</v>
      </c>
      <c r="F29" s="313">
        <v>2</v>
      </c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3"/>
      <c r="AI29" s="313"/>
      <c r="AJ29" s="313"/>
      <c r="AK29" s="313"/>
      <c r="AL29" s="313">
        <v>2</v>
      </c>
      <c r="AM29" s="313">
        <v>6</v>
      </c>
      <c r="AN29" s="313">
        <v>8</v>
      </c>
      <c r="AO29" s="313"/>
      <c r="AP29" s="313"/>
      <c r="AQ29" s="313"/>
      <c r="AR29" s="313"/>
      <c r="AS29" s="313"/>
      <c r="AT29" s="313"/>
      <c r="AU29" s="313"/>
      <c r="AV29" s="313"/>
    </row>
    <row r="30" spans="1:48" ht="82.5" customHeight="1">
      <c r="A30" s="487" t="s">
        <v>634</v>
      </c>
      <c r="B30" s="487"/>
      <c r="C30" s="487"/>
      <c r="D30" s="270" t="s">
        <v>1854</v>
      </c>
      <c r="E30" s="188">
        <v>21</v>
      </c>
      <c r="F30" s="313">
        <v>13</v>
      </c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3"/>
      <c r="S30" s="313"/>
      <c r="T30" s="313"/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  <c r="AH30" s="313">
        <v>12</v>
      </c>
      <c r="AI30" s="313">
        <v>1</v>
      </c>
      <c r="AJ30" s="313"/>
      <c r="AK30" s="313"/>
      <c r="AL30" s="313">
        <v>1</v>
      </c>
      <c r="AM30" s="313">
        <v>2</v>
      </c>
      <c r="AN30" s="313">
        <v>16</v>
      </c>
      <c r="AO30" s="313"/>
      <c r="AP30" s="313"/>
      <c r="AQ30" s="313"/>
      <c r="AR30" s="313"/>
      <c r="AS30" s="313"/>
      <c r="AT30" s="313"/>
      <c r="AU30" s="313"/>
      <c r="AV30" s="313">
        <v>13</v>
      </c>
    </row>
    <row r="31" spans="1:48" ht="32.25" customHeight="1">
      <c r="A31" s="487" t="s">
        <v>539</v>
      </c>
      <c r="B31" s="487"/>
      <c r="C31" s="487"/>
      <c r="D31" s="270">
        <v>213</v>
      </c>
      <c r="E31" s="188">
        <v>22</v>
      </c>
      <c r="F31" s="313">
        <v>2</v>
      </c>
      <c r="G31" s="313"/>
      <c r="H31" s="313"/>
      <c r="I31" s="313"/>
      <c r="J31" s="313"/>
      <c r="K31" s="313"/>
      <c r="L31" s="313"/>
      <c r="M31" s="313"/>
      <c r="N31" s="313"/>
      <c r="O31" s="313"/>
      <c r="P31" s="313"/>
      <c r="Q31" s="313"/>
      <c r="R31" s="313"/>
      <c r="S31" s="313"/>
      <c r="T31" s="313"/>
      <c r="U31" s="313">
        <v>1</v>
      </c>
      <c r="V31" s="313"/>
      <c r="W31" s="313">
        <v>1</v>
      </c>
      <c r="X31" s="313"/>
      <c r="Y31" s="313"/>
      <c r="Z31" s="313"/>
      <c r="AA31" s="313"/>
      <c r="AB31" s="313"/>
      <c r="AC31" s="313"/>
      <c r="AD31" s="313"/>
      <c r="AE31" s="313"/>
      <c r="AF31" s="313"/>
      <c r="AG31" s="313"/>
      <c r="AH31" s="313">
        <v>1</v>
      </c>
      <c r="AI31" s="313"/>
      <c r="AJ31" s="313"/>
      <c r="AK31" s="313"/>
      <c r="AL31" s="313"/>
      <c r="AM31" s="313">
        <v>4</v>
      </c>
      <c r="AN31" s="313">
        <v>6</v>
      </c>
      <c r="AO31" s="313"/>
      <c r="AP31" s="313"/>
      <c r="AQ31" s="313"/>
      <c r="AR31" s="313">
        <v>1</v>
      </c>
      <c r="AS31" s="313"/>
      <c r="AT31" s="313"/>
      <c r="AU31" s="313"/>
      <c r="AV31" s="313">
        <v>2</v>
      </c>
    </row>
    <row r="32" spans="1:48" ht="33" customHeight="1">
      <c r="A32" s="487" t="s">
        <v>542</v>
      </c>
      <c r="B32" s="487"/>
      <c r="C32" s="487"/>
      <c r="D32" s="270" t="s">
        <v>1853</v>
      </c>
      <c r="E32" s="188">
        <v>23</v>
      </c>
      <c r="F32" s="313">
        <v>4</v>
      </c>
      <c r="G32" s="313"/>
      <c r="H32" s="313">
        <v>2</v>
      </c>
      <c r="I32" s="313"/>
      <c r="J32" s="313"/>
      <c r="K32" s="313"/>
      <c r="L32" s="313"/>
      <c r="M32" s="313"/>
      <c r="N32" s="313"/>
      <c r="O32" s="313"/>
      <c r="P32" s="313"/>
      <c r="Q32" s="313">
        <v>2</v>
      </c>
      <c r="R32" s="313"/>
      <c r="S32" s="313"/>
      <c r="T32" s="313"/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313">
        <v>1</v>
      </c>
      <c r="AI32" s="313">
        <v>1</v>
      </c>
      <c r="AJ32" s="313"/>
      <c r="AK32" s="313"/>
      <c r="AL32" s="313">
        <v>1</v>
      </c>
      <c r="AM32" s="313">
        <v>5</v>
      </c>
      <c r="AN32" s="313">
        <v>10</v>
      </c>
      <c r="AO32" s="313"/>
      <c r="AP32" s="313">
        <v>2</v>
      </c>
      <c r="AQ32" s="313"/>
      <c r="AR32" s="313"/>
      <c r="AS32" s="313"/>
      <c r="AT32" s="313"/>
      <c r="AU32" s="313"/>
      <c r="AV32" s="313">
        <v>4</v>
      </c>
    </row>
    <row r="33" spans="1:48" ht="54.75" customHeight="1">
      <c r="A33" s="487" t="s">
        <v>541</v>
      </c>
      <c r="B33" s="487"/>
      <c r="C33" s="487"/>
      <c r="D33" s="156" t="s">
        <v>767</v>
      </c>
      <c r="E33" s="188">
        <v>24</v>
      </c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3"/>
      <c r="S33" s="313"/>
      <c r="T33" s="31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3"/>
      <c r="AI33" s="313"/>
      <c r="AJ33" s="313"/>
      <c r="AK33" s="313"/>
      <c r="AL33" s="313"/>
      <c r="AM33" s="313"/>
      <c r="AN33" s="313"/>
      <c r="AO33" s="313"/>
      <c r="AP33" s="313"/>
      <c r="AQ33" s="313"/>
      <c r="AR33" s="313"/>
      <c r="AS33" s="313"/>
      <c r="AT33" s="313"/>
      <c r="AU33" s="313"/>
      <c r="AV33" s="313"/>
    </row>
    <row r="34" spans="1:48" ht="85.5" customHeight="1">
      <c r="A34" s="487" t="s">
        <v>543</v>
      </c>
      <c r="B34" s="487"/>
      <c r="C34" s="487"/>
      <c r="D34" s="187" t="s">
        <v>837</v>
      </c>
      <c r="E34" s="188">
        <v>25</v>
      </c>
      <c r="F34" s="313">
        <v>106</v>
      </c>
      <c r="G34" s="313"/>
      <c r="H34" s="313">
        <v>3</v>
      </c>
      <c r="I34" s="313"/>
      <c r="J34" s="313">
        <v>1</v>
      </c>
      <c r="K34" s="313"/>
      <c r="L34" s="313"/>
      <c r="M34" s="313"/>
      <c r="N34" s="313"/>
      <c r="O34" s="313"/>
      <c r="P34" s="313"/>
      <c r="Q34" s="313">
        <v>4</v>
      </c>
      <c r="R34" s="313"/>
      <c r="S34" s="313"/>
      <c r="T34" s="313"/>
      <c r="U34" s="313">
        <v>12</v>
      </c>
      <c r="V34" s="313"/>
      <c r="W34" s="313">
        <v>12</v>
      </c>
      <c r="X34" s="313"/>
      <c r="Y34" s="313">
        <v>1</v>
      </c>
      <c r="Z34" s="313"/>
      <c r="AA34" s="313"/>
      <c r="AB34" s="313"/>
      <c r="AC34" s="313">
        <v>1</v>
      </c>
      <c r="AD34" s="313"/>
      <c r="AE34" s="313"/>
      <c r="AF34" s="313"/>
      <c r="AG34" s="313"/>
      <c r="AH34" s="313">
        <v>33</v>
      </c>
      <c r="AI34" s="313">
        <v>51</v>
      </c>
      <c r="AJ34" s="313">
        <v>4</v>
      </c>
      <c r="AK34" s="313"/>
      <c r="AL34" s="313">
        <v>56</v>
      </c>
      <c r="AM34" s="313">
        <v>258</v>
      </c>
      <c r="AN34" s="313">
        <v>419</v>
      </c>
      <c r="AO34" s="313">
        <v>1</v>
      </c>
      <c r="AP34" s="313">
        <v>6</v>
      </c>
      <c r="AQ34" s="313"/>
      <c r="AR34" s="313">
        <v>10</v>
      </c>
      <c r="AS34" s="313"/>
      <c r="AT34" s="313"/>
      <c r="AU34" s="313"/>
      <c r="AV34" s="313">
        <v>101</v>
      </c>
    </row>
    <row r="35" spans="1:48" ht="39" customHeight="1">
      <c r="A35" s="487" t="s">
        <v>544</v>
      </c>
      <c r="B35" s="487"/>
      <c r="C35" s="487"/>
      <c r="D35" s="156" t="s">
        <v>768</v>
      </c>
      <c r="E35" s="188">
        <v>26</v>
      </c>
      <c r="F35" s="313">
        <v>2</v>
      </c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13"/>
      <c r="S35" s="313"/>
      <c r="T35" s="313"/>
      <c r="U35" s="313"/>
      <c r="V35" s="313"/>
      <c r="W35" s="313"/>
      <c r="X35" s="313"/>
      <c r="Y35" s="313"/>
      <c r="Z35" s="313"/>
      <c r="AA35" s="313"/>
      <c r="AB35" s="313"/>
      <c r="AC35" s="313"/>
      <c r="AD35" s="313"/>
      <c r="AE35" s="313"/>
      <c r="AF35" s="313"/>
      <c r="AG35" s="313"/>
      <c r="AH35" s="313"/>
      <c r="AI35" s="313">
        <v>1</v>
      </c>
      <c r="AJ35" s="313"/>
      <c r="AK35" s="313"/>
      <c r="AL35" s="313">
        <v>2</v>
      </c>
      <c r="AM35" s="313">
        <v>10</v>
      </c>
      <c r="AN35" s="313">
        <v>13</v>
      </c>
      <c r="AO35" s="313"/>
      <c r="AP35" s="313"/>
      <c r="AQ35" s="313"/>
      <c r="AR35" s="313"/>
      <c r="AS35" s="313"/>
      <c r="AT35" s="313"/>
      <c r="AU35" s="313"/>
      <c r="AV35" s="313">
        <v>1</v>
      </c>
    </row>
    <row r="36" spans="1:48" ht="60" customHeight="1">
      <c r="A36" s="487" t="s">
        <v>540</v>
      </c>
      <c r="B36" s="487"/>
      <c r="C36" s="487"/>
      <c r="D36" s="271" t="s">
        <v>1855</v>
      </c>
      <c r="E36" s="188">
        <v>27</v>
      </c>
      <c r="F36" s="313">
        <v>129</v>
      </c>
      <c r="G36" s="313"/>
      <c r="H36" s="313">
        <v>8</v>
      </c>
      <c r="I36" s="313"/>
      <c r="J36" s="313"/>
      <c r="K36" s="313"/>
      <c r="L36" s="313"/>
      <c r="M36" s="313"/>
      <c r="N36" s="313"/>
      <c r="O36" s="313"/>
      <c r="P36" s="313"/>
      <c r="Q36" s="313">
        <v>8</v>
      </c>
      <c r="R36" s="313"/>
      <c r="S36" s="313"/>
      <c r="T36" s="313"/>
      <c r="U36" s="313">
        <v>4</v>
      </c>
      <c r="V36" s="313"/>
      <c r="W36" s="313">
        <v>4</v>
      </c>
      <c r="X36" s="313"/>
      <c r="Y36" s="313"/>
      <c r="Z36" s="313"/>
      <c r="AA36" s="313"/>
      <c r="AB36" s="313"/>
      <c r="AC36" s="313"/>
      <c r="AD36" s="313"/>
      <c r="AE36" s="313"/>
      <c r="AF36" s="313"/>
      <c r="AG36" s="313"/>
      <c r="AH36" s="313">
        <v>22</v>
      </c>
      <c r="AI36" s="313">
        <v>8</v>
      </c>
      <c r="AJ36" s="313">
        <v>4</v>
      </c>
      <c r="AK36" s="313"/>
      <c r="AL36" s="313">
        <v>95</v>
      </c>
      <c r="AM36" s="313">
        <v>41</v>
      </c>
      <c r="AN36" s="313">
        <v>182</v>
      </c>
      <c r="AO36" s="313">
        <v>2</v>
      </c>
      <c r="AP36" s="313">
        <v>8</v>
      </c>
      <c r="AQ36" s="313"/>
      <c r="AR36" s="313">
        <v>2</v>
      </c>
      <c r="AS36" s="313"/>
      <c r="AT36" s="313"/>
      <c r="AU36" s="313"/>
      <c r="AV36" s="313">
        <v>42</v>
      </c>
    </row>
    <row r="37" spans="1:48" ht="70.5" customHeight="1">
      <c r="A37" s="467" t="s">
        <v>635</v>
      </c>
      <c r="B37" s="468"/>
      <c r="C37" s="483"/>
      <c r="D37" s="271" t="s">
        <v>1856</v>
      </c>
      <c r="E37" s="188">
        <v>28</v>
      </c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313"/>
      <c r="AI37" s="313">
        <v>1</v>
      </c>
      <c r="AJ37" s="313"/>
      <c r="AK37" s="313"/>
      <c r="AL37" s="313"/>
      <c r="AM37" s="313">
        <v>1</v>
      </c>
      <c r="AN37" s="313">
        <v>2</v>
      </c>
      <c r="AO37" s="313"/>
      <c r="AP37" s="313"/>
      <c r="AQ37" s="313"/>
      <c r="AR37" s="313"/>
      <c r="AS37" s="313"/>
      <c r="AT37" s="313"/>
      <c r="AU37" s="313"/>
      <c r="AV37" s="313">
        <v>1</v>
      </c>
    </row>
    <row r="38" spans="1:48" ht="63.75" customHeight="1">
      <c r="A38" s="467" t="s">
        <v>508</v>
      </c>
      <c r="B38" s="468"/>
      <c r="C38" s="483"/>
      <c r="D38" s="156">
        <v>289</v>
      </c>
      <c r="E38" s="188">
        <v>29</v>
      </c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13"/>
      <c r="AI38" s="313"/>
      <c r="AJ38" s="313"/>
      <c r="AK38" s="313"/>
      <c r="AL38" s="313"/>
      <c r="AM38" s="313"/>
      <c r="AN38" s="313"/>
      <c r="AO38" s="313"/>
      <c r="AP38" s="313"/>
      <c r="AQ38" s="313"/>
      <c r="AR38" s="313"/>
      <c r="AS38" s="313"/>
      <c r="AT38" s="313"/>
      <c r="AU38" s="313"/>
      <c r="AV38" s="313"/>
    </row>
    <row r="39" spans="1:48" ht="35.25" customHeight="1">
      <c r="A39" s="467" t="s">
        <v>636</v>
      </c>
      <c r="B39" s="468"/>
      <c r="C39" s="483"/>
      <c r="D39" s="156">
        <v>290</v>
      </c>
      <c r="E39" s="188">
        <v>30</v>
      </c>
      <c r="F39" s="313">
        <v>8</v>
      </c>
      <c r="G39" s="313"/>
      <c r="H39" s="313">
        <v>2</v>
      </c>
      <c r="I39" s="313"/>
      <c r="J39" s="313"/>
      <c r="K39" s="313"/>
      <c r="L39" s="313"/>
      <c r="M39" s="313"/>
      <c r="N39" s="313"/>
      <c r="O39" s="313"/>
      <c r="P39" s="313"/>
      <c r="Q39" s="313">
        <v>2</v>
      </c>
      <c r="R39" s="313"/>
      <c r="S39" s="313"/>
      <c r="T39" s="313"/>
      <c r="U39" s="313">
        <v>1</v>
      </c>
      <c r="V39" s="313"/>
      <c r="W39" s="313">
        <v>1</v>
      </c>
      <c r="X39" s="313"/>
      <c r="Y39" s="313"/>
      <c r="Z39" s="313"/>
      <c r="AA39" s="313"/>
      <c r="AB39" s="313"/>
      <c r="AC39" s="313"/>
      <c r="AD39" s="313"/>
      <c r="AE39" s="313"/>
      <c r="AF39" s="313"/>
      <c r="AG39" s="313">
        <v>2</v>
      </c>
      <c r="AH39" s="313">
        <v>3</v>
      </c>
      <c r="AI39" s="313">
        <v>10</v>
      </c>
      <c r="AJ39" s="313"/>
      <c r="AK39" s="313"/>
      <c r="AL39" s="313">
        <v>2</v>
      </c>
      <c r="AM39" s="313">
        <v>34</v>
      </c>
      <c r="AN39" s="313">
        <v>54</v>
      </c>
      <c r="AO39" s="313"/>
      <c r="AP39" s="313">
        <v>2</v>
      </c>
      <c r="AQ39" s="313"/>
      <c r="AR39" s="313">
        <v>1</v>
      </c>
      <c r="AS39" s="313"/>
      <c r="AT39" s="313"/>
      <c r="AU39" s="313"/>
      <c r="AV39" s="313">
        <v>18</v>
      </c>
    </row>
    <row r="40" spans="1:48" ht="33" customHeight="1">
      <c r="A40" s="487" t="s">
        <v>637</v>
      </c>
      <c r="B40" s="487"/>
      <c r="C40" s="487"/>
      <c r="D40" s="156">
        <v>291</v>
      </c>
      <c r="E40" s="188">
        <v>31</v>
      </c>
      <c r="F40" s="313">
        <v>7</v>
      </c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3"/>
      <c r="R40" s="313"/>
      <c r="S40" s="313"/>
      <c r="T40" s="313"/>
      <c r="U40" s="313"/>
      <c r="V40" s="313"/>
      <c r="W40" s="313"/>
      <c r="X40" s="313"/>
      <c r="Y40" s="313"/>
      <c r="Z40" s="313"/>
      <c r="AA40" s="313"/>
      <c r="AB40" s="313"/>
      <c r="AC40" s="313"/>
      <c r="AD40" s="313"/>
      <c r="AE40" s="313"/>
      <c r="AF40" s="313"/>
      <c r="AG40" s="313"/>
      <c r="AH40" s="313"/>
      <c r="AI40" s="313">
        <v>1</v>
      </c>
      <c r="AJ40" s="313"/>
      <c r="AK40" s="313"/>
      <c r="AL40" s="313">
        <v>7</v>
      </c>
      <c r="AM40" s="313">
        <v>5</v>
      </c>
      <c r="AN40" s="313">
        <v>13</v>
      </c>
      <c r="AO40" s="313"/>
      <c r="AP40" s="313"/>
      <c r="AQ40" s="313"/>
      <c r="AR40" s="313"/>
      <c r="AS40" s="313"/>
      <c r="AT40" s="313"/>
      <c r="AU40" s="313"/>
      <c r="AV40" s="313">
        <v>1</v>
      </c>
    </row>
    <row r="41" spans="1:48" ht="33" customHeight="1">
      <c r="A41" s="484" t="s">
        <v>830</v>
      </c>
      <c r="B41" s="485"/>
      <c r="C41" s="486"/>
      <c r="D41" s="156" t="s">
        <v>831</v>
      </c>
      <c r="E41" s="188">
        <v>32</v>
      </c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  <c r="AM41" s="313"/>
      <c r="AN41" s="313"/>
      <c r="AO41" s="313"/>
      <c r="AP41" s="313"/>
      <c r="AQ41" s="313"/>
      <c r="AR41" s="313"/>
      <c r="AS41" s="313"/>
      <c r="AT41" s="313"/>
      <c r="AU41" s="313"/>
      <c r="AV41" s="313"/>
    </row>
    <row r="42" spans="1:48" ht="78" customHeight="1">
      <c r="A42" s="487" t="s">
        <v>537</v>
      </c>
      <c r="B42" s="487"/>
      <c r="C42" s="487"/>
      <c r="D42" s="187" t="s">
        <v>836</v>
      </c>
      <c r="E42" s="188">
        <v>33</v>
      </c>
      <c r="F42" s="313">
        <v>7</v>
      </c>
      <c r="G42" s="313"/>
      <c r="H42" s="313">
        <v>1</v>
      </c>
      <c r="I42" s="313"/>
      <c r="J42" s="313"/>
      <c r="K42" s="313"/>
      <c r="L42" s="313"/>
      <c r="M42" s="313"/>
      <c r="N42" s="313"/>
      <c r="O42" s="313"/>
      <c r="P42" s="313"/>
      <c r="Q42" s="313">
        <v>1</v>
      </c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>
        <v>1</v>
      </c>
      <c r="AI42" s="313">
        <v>3</v>
      </c>
      <c r="AJ42" s="313"/>
      <c r="AK42" s="313"/>
      <c r="AL42" s="313">
        <v>5</v>
      </c>
      <c r="AM42" s="313">
        <v>30</v>
      </c>
      <c r="AN42" s="313">
        <v>40</v>
      </c>
      <c r="AO42" s="313"/>
      <c r="AP42" s="313">
        <v>1</v>
      </c>
      <c r="AQ42" s="313"/>
      <c r="AR42" s="313"/>
      <c r="AS42" s="313"/>
      <c r="AT42" s="313"/>
      <c r="AU42" s="313"/>
      <c r="AV42" s="313">
        <v>5</v>
      </c>
    </row>
    <row r="43" spans="1:48" ht="102" customHeight="1">
      <c r="A43" s="487" t="s">
        <v>538</v>
      </c>
      <c r="B43" s="487"/>
      <c r="C43" s="487"/>
      <c r="D43" s="156" t="s">
        <v>770</v>
      </c>
      <c r="E43" s="188">
        <v>34</v>
      </c>
      <c r="F43" s="313">
        <v>11</v>
      </c>
      <c r="G43" s="313"/>
      <c r="H43" s="313">
        <v>2</v>
      </c>
      <c r="I43" s="313"/>
      <c r="J43" s="313"/>
      <c r="K43" s="313"/>
      <c r="L43" s="313"/>
      <c r="M43" s="313"/>
      <c r="N43" s="313"/>
      <c r="O43" s="313"/>
      <c r="P43" s="313"/>
      <c r="Q43" s="313">
        <v>2</v>
      </c>
      <c r="R43" s="313"/>
      <c r="S43" s="313"/>
      <c r="T43" s="313"/>
      <c r="U43" s="313">
        <v>1</v>
      </c>
      <c r="V43" s="313"/>
      <c r="W43" s="313">
        <v>1</v>
      </c>
      <c r="X43" s="313"/>
      <c r="Y43" s="313"/>
      <c r="Z43" s="313"/>
      <c r="AA43" s="313"/>
      <c r="AB43" s="313"/>
      <c r="AC43" s="313"/>
      <c r="AD43" s="313"/>
      <c r="AE43" s="313"/>
      <c r="AF43" s="313"/>
      <c r="AG43" s="313"/>
      <c r="AH43" s="313">
        <v>4</v>
      </c>
      <c r="AI43" s="313">
        <v>4</v>
      </c>
      <c r="AJ43" s="313"/>
      <c r="AK43" s="313"/>
      <c r="AL43" s="313">
        <v>4</v>
      </c>
      <c r="AM43" s="313">
        <v>11</v>
      </c>
      <c r="AN43" s="313">
        <v>26</v>
      </c>
      <c r="AO43" s="313"/>
      <c r="AP43" s="313">
        <v>2</v>
      </c>
      <c r="AQ43" s="313"/>
      <c r="AR43" s="313">
        <v>1</v>
      </c>
      <c r="AS43" s="313"/>
      <c r="AT43" s="313"/>
      <c r="AU43" s="313"/>
      <c r="AV43" s="313">
        <v>11</v>
      </c>
    </row>
    <row r="44" spans="1:48" ht="130.5" customHeight="1">
      <c r="A44" s="515" t="s">
        <v>486</v>
      </c>
      <c r="B44" s="516"/>
      <c r="C44" s="157" t="s">
        <v>769</v>
      </c>
      <c r="D44" s="449" t="s">
        <v>1857</v>
      </c>
      <c r="E44" s="192">
        <v>35</v>
      </c>
      <c r="F44" s="313"/>
      <c r="G44" s="313"/>
      <c r="H44" s="313"/>
      <c r="I44" s="313"/>
      <c r="J44" s="315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313"/>
      <c r="AA44" s="313"/>
      <c r="AB44" s="313"/>
      <c r="AC44" s="313"/>
      <c r="AD44" s="313"/>
      <c r="AE44" s="313"/>
      <c r="AF44" s="315"/>
      <c r="AG44" s="313"/>
      <c r="AH44" s="313"/>
      <c r="AI44" s="313">
        <v>1</v>
      </c>
      <c r="AJ44" s="313"/>
      <c r="AK44" s="313"/>
      <c r="AL44" s="313"/>
      <c r="AM44" s="313"/>
      <c r="AN44" s="313">
        <v>1</v>
      </c>
      <c r="AO44" s="313"/>
      <c r="AP44" s="313"/>
      <c r="AQ44" s="313"/>
      <c r="AR44" s="313"/>
      <c r="AS44" s="313"/>
      <c r="AT44" s="313"/>
      <c r="AU44" s="313"/>
      <c r="AV44" s="313">
        <v>1</v>
      </c>
    </row>
    <row r="45" spans="1:48" s="9" customFormat="1" ht="244.5" customHeight="1">
      <c r="A45" s="517"/>
      <c r="B45" s="518"/>
      <c r="C45" s="157" t="s">
        <v>835</v>
      </c>
      <c r="D45" s="450"/>
      <c r="E45" s="188">
        <v>36</v>
      </c>
      <c r="F45" s="311">
        <v>3</v>
      </c>
      <c r="G45" s="311"/>
      <c r="H45" s="311"/>
      <c r="I45" s="313"/>
      <c r="J45" s="313">
        <v>1</v>
      </c>
      <c r="K45" s="313"/>
      <c r="L45" s="313"/>
      <c r="M45" s="313"/>
      <c r="N45" s="313"/>
      <c r="O45" s="313"/>
      <c r="P45" s="313"/>
      <c r="Q45" s="313">
        <v>1</v>
      </c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  <c r="AH45" s="313"/>
      <c r="AI45" s="313">
        <v>1</v>
      </c>
      <c r="AJ45" s="313"/>
      <c r="AK45" s="313"/>
      <c r="AL45" s="313">
        <v>2</v>
      </c>
      <c r="AM45" s="313">
        <v>6</v>
      </c>
      <c r="AN45" s="313">
        <v>10</v>
      </c>
      <c r="AO45" s="313"/>
      <c r="AP45" s="313">
        <v>1</v>
      </c>
      <c r="AQ45" s="313"/>
      <c r="AR45" s="313"/>
      <c r="AS45" s="313"/>
      <c r="AT45" s="313"/>
      <c r="AU45" s="313"/>
      <c r="AV45" s="313">
        <v>2</v>
      </c>
    </row>
    <row r="46" spans="1:49" s="9" customFormat="1" ht="34.5" customHeight="1">
      <c r="A46" s="467" t="s">
        <v>545</v>
      </c>
      <c r="B46" s="468"/>
      <c r="C46" s="468"/>
      <c r="D46" s="189"/>
      <c r="E46" s="193">
        <v>37</v>
      </c>
      <c r="F46" s="319">
        <v>52</v>
      </c>
      <c r="G46" s="319"/>
      <c r="H46" s="311">
        <v>1</v>
      </c>
      <c r="I46" s="313"/>
      <c r="J46" s="313"/>
      <c r="K46" s="313"/>
      <c r="L46" s="313"/>
      <c r="M46" s="313"/>
      <c r="N46" s="313"/>
      <c r="O46" s="313"/>
      <c r="P46" s="313"/>
      <c r="Q46" s="313">
        <v>1</v>
      </c>
      <c r="R46" s="313"/>
      <c r="S46" s="313"/>
      <c r="T46" s="313"/>
      <c r="U46" s="313"/>
      <c r="V46" s="313"/>
      <c r="W46" s="313"/>
      <c r="X46" s="313"/>
      <c r="Y46" s="313"/>
      <c r="Z46" s="313"/>
      <c r="AA46" s="313"/>
      <c r="AB46" s="313"/>
      <c r="AC46" s="313"/>
      <c r="AD46" s="313"/>
      <c r="AE46" s="313"/>
      <c r="AF46" s="313"/>
      <c r="AG46" s="313">
        <v>3</v>
      </c>
      <c r="AH46" s="313">
        <v>13</v>
      </c>
      <c r="AI46" s="313">
        <v>85</v>
      </c>
      <c r="AJ46" s="313"/>
      <c r="AK46" s="313"/>
      <c r="AL46" s="313">
        <v>38</v>
      </c>
      <c r="AM46" s="313">
        <v>463</v>
      </c>
      <c r="AN46" s="313">
        <v>603</v>
      </c>
      <c r="AO46" s="313"/>
      <c r="AP46" s="313">
        <v>1</v>
      </c>
      <c r="AQ46" s="313"/>
      <c r="AR46" s="313"/>
      <c r="AS46" s="313"/>
      <c r="AT46" s="313"/>
      <c r="AU46" s="313"/>
      <c r="AV46" s="313">
        <v>102</v>
      </c>
      <c r="AW46" s="320"/>
    </row>
    <row r="47" spans="1:48" s="9" customFormat="1" ht="58.5" customHeight="1">
      <c r="A47" s="492" t="s">
        <v>487</v>
      </c>
      <c r="B47" s="508" t="s">
        <v>509</v>
      </c>
      <c r="C47" s="509"/>
      <c r="D47" s="158"/>
      <c r="E47" s="190">
        <v>38</v>
      </c>
      <c r="F47" s="321">
        <v>11</v>
      </c>
      <c r="G47" s="321"/>
      <c r="H47" s="316">
        <v>1</v>
      </c>
      <c r="I47" s="316"/>
      <c r="J47" s="316"/>
      <c r="K47" s="316"/>
      <c r="L47" s="316"/>
      <c r="M47" s="316"/>
      <c r="N47" s="316"/>
      <c r="O47" s="316"/>
      <c r="P47" s="316"/>
      <c r="Q47" s="316">
        <v>1</v>
      </c>
      <c r="R47" s="316"/>
      <c r="S47" s="316"/>
      <c r="T47" s="316"/>
      <c r="U47" s="316">
        <v>2</v>
      </c>
      <c r="V47" s="316"/>
      <c r="W47" s="316">
        <v>2</v>
      </c>
      <c r="X47" s="316"/>
      <c r="Y47" s="316"/>
      <c r="Z47" s="316"/>
      <c r="AA47" s="316"/>
      <c r="AB47" s="316"/>
      <c r="AC47" s="316"/>
      <c r="AD47" s="316"/>
      <c r="AE47" s="316"/>
      <c r="AF47" s="316"/>
      <c r="AG47" s="316"/>
      <c r="AH47" s="316">
        <v>3</v>
      </c>
      <c r="AI47" s="316"/>
      <c r="AJ47" s="316"/>
      <c r="AK47" s="316"/>
      <c r="AL47" s="316">
        <v>5</v>
      </c>
      <c r="AM47" s="316">
        <v>9</v>
      </c>
      <c r="AN47" s="316">
        <v>20</v>
      </c>
      <c r="AO47" s="316"/>
      <c r="AP47" s="316">
        <v>1</v>
      </c>
      <c r="AQ47" s="316"/>
      <c r="AR47" s="316">
        <v>1</v>
      </c>
      <c r="AS47" s="316"/>
      <c r="AT47" s="316"/>
      <c r="AU47" s="316"/>
      <c r="AV47" s="316">
        <v>6</v>
      </c>
    </row>
    <row r="48" spans="1:48" s="9" customFormat="1" ht="58.5" customHeight="1">
      <c r="A48" s="492"/>
      <c r="B48" s="467" t="s">
        <v>510</v>
      </c>
      <c r="C48" s="483"/>
      <c r="D48" s="158"/>
      <c r="E48" s="188">
        <v>39</v>
      </c>
      <c r="F48" s="322"/>
      <c r="G48" s="322"/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314"/>
      <c r="S48" s="314"/>
      <c r="T48" s="314"/>
      <c r="U48" s="314"/>
      <c r="V48" s="314"/>
      <c r="W48" s="314"/>
      <c r="X48" s="314"/>
      <c r="Y48" s="314"/>
      <c r="Z48" s="314"/>
      <c r="AA48" s="314"/>
      <c r="AB48" s="314"/>
      <c r="AC48" s="314"/>
      <c r="AD48" s="314"/>
      <c r="AE48" s="314"/>
      <c r="AF48" s="314"/>
      <c r="AG48" s="314"/>
      <c r="AH48" s="314"/>
      <c r="AI48" s="314"/>
      <c r="AJ48" s="314"/>
      <c r="AK48" s="314"/>
      <c r="AL48" s="314"/>
      <c r="AM48" s="314"/>
      <c r="AN48" s="314"/>
      <c r="AO48" s="314"/>
      <c r="AP48" s="314"/>
      <c r="AQ48" s="314"/>
      <c r="AR48" s="314"/>
      <c r="AS48" s="314"/>
      <c r="AT48" s="314"/>
      <c r="AU48" s="314"/>
      <c r="AV48" s="314"/>
    </row>
    <row r="49" spans="1:48" s="9" customFormat="1" ht="84" customHeight="1">
      <c r="A49" s="492"/>
      <c r="B49" s="467" t="s">
        <v>834</v>
      </c>
      <c r="C49" s="483"/>
      <c r="D49" s="158"/>
      <c r="E49" s="188">
        <v>40</v>
      </c>
      <c r="F49" s="319">
        <v>909</v>
      </c>
      <c r="G49" s="319"/>
      <c r="H49" s="313">
        <v>49</v>
      </c>
      <c r="I49" s="313"/>
      <c r="J49" s="313">
        <v>3</v>
      </c>
      <c r="K49" s="313">
        <v>5</v>
      </c>
      <c r="L49" s="313"/>
      <c r="M49" s="313"/>
      <c r="N49" s="313"/>
      <c r="O49" s="313"/>
      <c r="P49" s="313"/>
      <c r="Q49" s="313">
        <v>57</v>
      </c>
      <c r="R49" s="313"/>
      <c r="S49" s="313">
        <v>3</v>
      </c>
      <c r="T49" s="313"/>
      <c r="U49" s="313">
        <v>67</v>
      </c>
      <c r="V49" s="313">
        <v>5</v>
      </c>
      <c r="W49" s="313">
        <v>75</v>
      </c>
      <c r="X49" s="313"/>
      <c r="Y49" s="313">
        <v>3</v>
      </c>
      <c r="Z49" s="313"/>
      <c r="AA49" s="313"/>
      <c r="AB49" s="313"/>
      <c r="AC49" s="313">
        <v>3</v>
      </c>
      <c r="AD49" s="313"/>
      <c r="AE49" s="313"/>
      <c r="AF49" s="313">
        <v>1</v>
      </c>
      <c r="AG49" s="313">
        <v>22</v>
      </c>
      <c r="AH49" s="313">
        <v>240</v>
      </c>
      <c r="AI49" s="313"/>
      <c r="AJ49" s="313">
        <v>18</v>
      </c>
      <c r="AK49" s="313">
        <v>1</v>
      </c>
      <c r="AL49" s="313">
        <v>533</v>
      </c>
      <c r="AM49" s="313"/>
      <c r="AN49" s="313">
        <v>949</v>
      </c>
      <c r="AO49" s="313">
        <v>8</v>
      </c>
      <c r="AP49" s="313">
        <v>64</v>
      </c>
      <c r="AQ49" s="313">
        <v>8</v>
      </c>
      <c r="AR49" s="313">
        <v>55</v>
      </c>
      <c r="AS49" s="313"/>
      <c r="AT49" s="313"/>
      <c r="AU49" s="313"/>
      <c r="AV49" s="313">
        <v>398</v>
      </c>
    </row>
    <row r="50" spans="1:48" s="9" customFormat="1" ht="59.25" customHeight="1">
      <c r="A50" s="492"/>
      <c r="B50" s="491" t="s">
        <v>511</v>
      </c>
      <c r="C50" s="491"/>
      <c r="D50" s="159" t="s">
        <v>523</v>
      </c>
      <c r="E50" s="188">
        <v>41</v>
      </c>
      <c r="F50" s="319">
        <v>650</v>
      </c>
      <c r="G50" s="319"/>
      <c r="H50" s="313">
        <v>28</v>
      </c>
      <c r="I50" s="313"/>
      <c r="J50" s="313">
        <v>1</v>
      </c>
      <c r="K50" s="313">
        <v>2</v>
      </c>
      <c r="L50" s="313"/>
      <c r="M50" s="313"/>
      <c r="N50" s="313"/>
      <c r="O50" s="313"/>
      <c r="P50" s="313"/>
      <c r="Q50" s="313">
        <v>31</v>
      </c>
      <c r="R50" s="313"/>
      <c r="S50" s="313">
        <v>3</v>
      </c>
      <c r="T50" s="313"/>
      <c r="U50" s="313">
        <v>55</v>
      </c>
      <c r="V50" s="313">
        <v>4</v>
      </c>
      <c r="W50" s="313">
        <v>62</v>
      </c>
      <c r="X50" s="313"/>
      <c r="Y50" s="313"/>
      <c r="Z50" s="313"/>
      <c r="AA50" s="313"/>
      <c r="AB50" s="313"/>
      <c r="AC50" s="313"/>
      <c r="AD50" s="313"/>
      <c r="AE50" s="313"/>
      <c r="AF50" s="313"/>
      <c r="AG50" s="313">
        <v>7</v>
      </c>
      <c r="AH50" s="313">
        <v>184</v>
      </c>
      <c r="AI50" s="313">
        <v>315</v>
      </c>
      <c r="AJ50" s="313">
        <v>8</v>
      </c>
      <c r="AK50" s="313">
        <v>1</v>
      </c>
      <c r="AL50" s="313">
        <v>373</v>
      </c>
      <c r="AM50" s="313">
        <v>1682</v>
      </c>
      <c r="AN50" s="313">
        <v>2662</v>
      </c>
      <c r="AO50" s="313">
        <v>5</v>
      </c>
      <c r="AP50" s="313">
        <v>35</v>
      </c>
      <c r="AQ50" s="313">
        <v>7</v>
      </c>
      <c r="AR50" s="313">
        <v>46</v>
      </c>
      <c r="AS50" s="313"/>
      <c r="AT50" s="313"/>
      <c r="AU50" s="313"/>
      <c r="AV50" s="313">
        <v>599</v>
      </c>
    </row>
    <row r="51" spans="1:48" s="9" customFormat="1" ht="57" customHeight="1">
      <c r="A51" s="492"/>
      <c r="B51" s="491" t="s">
        <v>485</v>
      </c>
      <c r="C51" s="491"/>
      <c r="D51" s="272" t="s">
        <v>1858</v>
      </c>
      <c r="E51" s="188">
        <v>42</v>
      </c>
      <c r="F51" s="313">
        <v>255</v>
      </c>
      <c r="G51" s="313"/>
      <c r="H51" s="313">
        <v>7</v>
      </c>
      <c r="I51" s="313"/>
      <c r="J51" s="313">
        <v>1</v>
      </c>
      <c r="K51" s="313">
        <v>2</v>
      </c>
      <c r="L51" s="313"/>
      <c r="M51" s="313"/>
      <c r="N51" s="313"/>
      <c r="O51" s="313"/>
      <c r="P51" s="313"/>
      <c r="Q51" s="313">
        <v>10</v>
      </c>
      <c r="R51" s="313"/>
      <c r="S51" s="313"/>
      <c r="T51" s="313"/>
      <c r="U51" s="313">
        <v>16</v>
      </c>
      <c r="V51" s="313"/>
      <c r="W51" s="313">
        <v>16</v>
      </c>
      <c r="X51" s="313"/>
      <c r="Y51" s="313"/>
      <c r="Z51" s="313"/>
      <c r="AA51" s="313"/>
      <c r="AB51" s="313"/>
      <c r="AC51" s="313"/>
      <c r="AD51" s="313"/>
      <c r="AE51" s="313"/>
      <c r="AF51" s="313"/>
      <c r="AG51" s="313"/>
      <c r="AH51" s="313">
        <v>61</v>
      </c>
      <c r="AI51" s="313"/>
      <c r="AJ51" s="313">
        <v>8</v>
      </c>
      <c r="AK51" s="313"/>
      <c r="AL51" s="313">
        <v>168</v>
      </c>
      <c r="AM51" s="313"/>
      <c r="AN51" s="313">
        <v>263</v>
      </c>
      <c r="AO51" s="313">
        <v>2</v>
      </c>
      <c r="AP51" s="313">
        <v>10</v>
      </c>
      <c r="AQ51" s="313"/>
      <c r="AR51" s="313">
        <v>14</v>
      </c>
      <c r="AS51" s="313"/>
      <c r="AT51" s="313"/>
      <c r="AU51" s="313"/>
      <c r="AV51" s="313">
        <v>87</v>
      </c>
    </row>
    <row r="52" spans="1:48" s="9" customFormat="1" ht="32.25" customHeight="1">
      <c r="A52" s="492"/>
      <c r="B52" s="488" t="s">
        <v>771</v>
      </c>
      <c r="C52" s="157" t="s">
        <v>512</v>
      </c>
      <c r="D52" s="156" t="s">
        <v>638</v>
      </c>
      <c r="E52" s="188">
        <v>43</v>
      </c>
      <c r="F52" s="313">
        <v>905</v>
      </c>
      <c r="G52" s="313"/>
      <c r="H52" s="313">
        <v>49</v>
      </c>
      <c r="I52" s="313"/>
      <c r="J52" s="313">
        <v>3</v>
      </c>
      <c r="K52" s="313">
        <v>5</v>
      </c>
      <c r="L52" s="313"/>
      <c r="M52" s="313"/>
      <c r="N52" s="313"/>
      <c r="O52" s="313"/>
      <c r="P52" s="313"/>
      <c r="Q52" s="313">
        <v>57</v>
      </c>
      <c r="R52" s="313"/>
      <c r="S52" s="313">
        <v>3</v>
      </c>
      <c r="T52" s="313"/>
      <c r="U52" s="313">
        <v>67</v>
      </c>
      <c r="V52" s="313">
        <v>5</v>
      </c>
      <c r="W52" s="313">
        <v>75</v>
      </c>
      <c r="X52" s="313"/>
      <c r="Y52" s="313">
        <v>1</v>
      </c>
      <c r="Z52" s="313"/>
      <c r="AA52" s="313"/>
      <c r="AB52" s="313"/>
      <c r="AC52" s="313">
        <v>1</v>
      </c>
      <c r="AD52" s="313"/>
      <c r="AE52" s="313"/>
      <c r="AF52" s="313">
        <v>1</v>
      </c>
      <c r="AG52" s="313">
        <v>22</v>
      </c>
      <c r="AH52" s="313">
        <v>238</v>
      </c>
      <c r="AI52" s="313">
        <v>420</v>
      </c>
      <c r="AJ52" s="313">
        <v>18</v>
      </c>
      <c r="AK52" s="313">
        <v>1</v>
      </c>
      <c r="AL52" s="313">
        <v>533</v>
      </c>
      <c r="AM52" s="313">
        <v>2192</v>
      </c>
      <c r="AN52" s="313">
        <v>3557</v>
      </c>
      <c r="AO52" s="313">
        <v>8</v>
      </c>
      <c r="AP52" s="313">
        <v>62</v>
      </c>
      <c r="AQ52" s="313">
        <v>8</v>
      </c>
      <c r="AR52" s="313">
        <v>55</v>
      </c>
      <c r="AS52" s="313"/>
      <c r="AT52" s="313"/>
      <c r="AU52" s="313"/>
      <c r="AV52" s="313">
        <v>814</v>
      </c>
    </row>
    <row r="53" spans="1:48" s="9" customFormat="1" ht="54" customHeight="1">
      <c r="A53" s="492"/>
      <c r="B53" s="489"/>
      <c r="C53" s="157" t="s">
        <v>513</v>
      </c>
      <c r="D53" s="156" t="s">
        <v>638</v>
      </c>
      <c r="E53" s="188">
        <v>44</v>
      </c>
      <c r="F53" s="313"/>
      <c r="G53" s="313"/>
      <c r="H53" s="313"/>
      <c r="I53" s="313"/>
      <c r="J53" s="313"/>
      <c r="K53" s="313"/>
      <c r="L53" s="313"/>
      <c r="M53" s="313"/>
      <c r="N53" s="313"/>
      <c r="O53" s="313"/>
      <c r="P53" s="313"/>
      <c r="Q53" s="313"/>
      <c r="R53" s="313"/>
      <c r="S53" s="313"/>
      <c r="T53" s="313"/>
      <c r="U53" s="313"/>
      <c r="V53" s="313"/>
      <c r="W53" s="313"/>
      <c r="X53" s="313"/>
      <c r="Y53" s="313"/>
      <c r="Z53" s="313"/>
      <c r="AA53" s="313"/>
      <c r="AB53" s="313"/>
      <c r="AC53" s="313"/>
      <c r="AD53" s="313"/>
      <c r="AE53" s="313"/>
      <c r="AF53" s="313"/>
      <c r="AG53" s="313"/>
      <c r="AH53" s="313"/>
      <c r="AI53" s="313"/>
      <c r="AJ53" s="313"/>
      <c r="AK53" s="313"/>
      <c r="AL53" s="313"/>
      <c r="AM53" s="313"/>
      <c r="AN53" s="313"/>
      <c r="AO53" s="313"/>
      <c r="AP53" s="313"/>
      <c r="AQ53" s="313"/>
      <c r="AR53" s="313"/>
      <c r="AS53" s="313"/>
      <c r="AT53" s="313"/>
      <c r="AU53" s="313"/>
      <c r="AV53" s="313"/>
    </row>
    <row r="54" spans="1:48" ht="55.5" customHeight="1">
      <c r="A54" s="493"/>
      <c r="B54" s="490"/>
      <c r="C54" s="157" t="s">
        <v>514</v>
      </c>
      <c r="D54" s="156" t="s">
        <v>639</v>
      </c>
      <c r="E54" s="188">
        <v>45</v>
      </c>
      <c r="F54" s="313">
        <v>4</v>
      </c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13"/>
      <c r="R54" s="313"/>
      <c r="S54" s="313"/>
      <c r="T54" s="313"/>
      <c r="U54" s="313"/>
      <c r="V54" s="313"/>
      <c r="W54" s="313"/>
      <c r="X54" s="313"/>
      <c r="Y54" s="313">
        <v>2</v>
      </c>
      <c r="Z54" s="313"/>
      <c r="AA54" s="313"/>
      <c r="AB54" s="313"/>
      <c r="AC54" s="313">
        <v>2</v>
      </c>
      <c r="AD54" s="313"/>
      <c r="AE54" s="313"/>
      <c r="AF54" s="313"/>
      <c r="AG54" s="313"/>
      <c r="AH54" s="313">
        <v>2</v>
      </c>
      <c r="AI54" s="313"/>
      <c r="AJ54" s="313"/>
      <c r="AK54" s="313"/>
      <c r="AL54" s="313"/>
      <c r="AM54" s="313"/>
      <c r="AN54" s="313">
        <v>4</v>
      </c>
      <c r="AO54" s="313"/>
      <c r="AP54" s="313">
        <v>2</v>
      </c>
      <c r="AQ54" s="313"/>
      <c r="AR54" s="313"/>
      <c r="AS54" s="313"/>
      <c r="AT54" s="313"/>
      <c r="AU54" s="313"/>
      <c r="AV54" s="313">
        <v>4</v>
      </c>
    </row>
    <row r="55" spans="1:48" ht="42.75" customHeight="1">
      <c r="A55" s="514" t="s">
        <v>515</v>
      </c>
      <c r="B55" s="468" t="s">
        <v>516</v>
      </c>
      <c r="C55" s="483"/>
      <c r="D55" s="160"/>
      <c r="E55" s="188">
        <v>46</v>
      </c>
      <c r="F55" s="323">
        <v>184</v>
      </c>
      <c r="G55" s="323"/>
      <c r="H55" s="323">
        <v>10</v>
      </c>
      <c r="I55" s="323"/>
      <c r="J55" s="323"/>
      <c r="K55" s="323">
        <v>1</v>
      </c>
      <c r="L55" s="323"/>
      <c r="M55" s="323"/>
      <c r="N55" s="323"/>
      <c r="O55" s="323"/>
      <c r="P55" s="323"/>
      <c r="Q55" s="323">
        <v>11</v>
      </c>
      <c r="R55" s="323"/>
      <c r="S55" s="323">
        <v>2</v>
      </c>
      <c r="T55" s="323"/>
      <c r="U55" s="323">
        <v>19</v>
      </c>
      <c r="V55" s="323">
        <v>1</v>
      </c>
      <c r="W55" s="323">
        <v>22</v>
      </c>
      <c r="X55" s="323"/>
      <c r="Y55" s="323">
        <v>3</v>
      </c>
      <c r="Z55" s="323"/>
      <c r="AA55" s="323"/>
      <c r="AB55" s="323"/>
      <c r="AC55" s="323">
        <v>3</v>
      </c>
      <c r="AD55" s="323"/>
      <c r="AE55" s="323"/>
      <c r="AF55" s="323"/>
      <c r="AG55" s="323">
        <v>7</v>
      </c>
      <c r="AH55" s="323">
        <v>59</v>
      </c>
      <c r="AI55" s="323">
        <v>138</v>
      </c>
      <c r="AJ55" s="323">
        <v>1</v>
      </c>
      <c r="AK55" s="323"/>
      <c r="AL55" s="323">
        <v>89</v>
      </c>
      <c r="AM55" s="313">
        <v>624</v>
      </c>
      <c r="AN55" s="313">
        <v>954</v>
      </c>
      <c r="AO55" s="313">
        <v>2</v>
      </c>
      <c r="AP55" s="313">
        <v>14</v>
      </c>
      <c r="AQ55" s="313">
        <v>2</v>
      </c>
      <c r="AR55" s="313">
        <v>18</v>
      </c>
      <c r="AS55" s="313"/>
      <c r="AT55" s="313"/>
      <c r="AU55" s="313"/>
      <c r="AV55" s="313">
        <v>240</v>
      </c>
    </row>
    <row r="56" spans="1:48" ht="39" customHeight="1">
      <c r="A56" s="514"/>
      <c r="B56" s="468" t="s">
        <v>517</v>
      </c>
      <c r="C56" s="483"/>
      <c r="D56" s="160"/>
      <c r="E56" s="188">
        <v>47</v>
      </c>
      <c r="F56" s="323">
        <v>285</v>
      </c>
      <c r="G56" s="323"/>
      <c r="H56" s="323">
        <v>20</v>
      </c>
      <c r="I56" s="323"/>
      <c r="J56" s="323">
        <v>2</v>
      </c>
      <c r="K56" s="323">
        <v>2</v>
      </c>
      <c r="L56" s="323"/>
      <c r="M56" s="323"/>
      <c r="N56" s="323"/>
      <c r="O56" s="323"/>
      <c r="P56" s="323"/>
      <c r="Q56" s="323">
        <v>24</v>
      </c>
      <c r="R56" s="323"/>
      <c r="S56" s="323">
        <v>1</v>
      </c>
      <c r="T56" s="323"/>
      <c r="U56" s="323">
        <v>27</v>
      </c>
      <c r="V56" s="323">
        <v>1</v>
      </c>
      <c r="W56" s="323">
        <v>29</v>
      </c>
      <c r="X56" s="323"/>
      <c r="Y56" s="323"/>
      <c r="Z56" s="323"/>
      <c r="AA56" s="323"/>
      <c r="AB56" s="323"/>
      <c r="AC56" s="323"/>
      <c r="AD56" s="323"/>
      <c r="AE56" s="323"/>
      <c r="AF56" s="323"/>
      <c r="AG56" s="323">
        <v>6</v>
      </c>
      <c r="AH56" s="323">
        <v>72</v>
      </c>
      <c r="AI56" s="323">
        <v>130</v>
      </c>
      <c r="AJ56" s="323">
        <v>3</v>
      </c>
      <c r="AK56" s="323">
        <v>1</v>
      </c>
      <c r="AL56" s="323">
        <v>160</v>
      </c>
      <c r="AM56" s="313">
        <v>861</v>
      </c>
      <c r="AN56" s="313">
        <v>1285</v>
      </c>
      <c r="AO56" s="313">
        <v>1</v>
      </c>
      <c r="AP56" s="313">
        <v>27</v>
      </c>
      <c r="AQ56" s="313">
        <v>5</v>
      </c>
      <c r="AR56" s="313">
        <v>20</v>
      </c>
      <c r="AS56" s="313"/>
      <c r="AT56" s="313"/>
      <c r="AU56" s="313"/>
      <c r="AV56" s="313">
        <v>261</v>
      </c>
    </row>
    <row r="57" spans="1:48" ht="36.75" customHeight="1">
      <c r="A57" s="514"/>
      <c r="B57" s="468" t="s">
        <v>518</v>
      </c>
      <c r="C57" s="483"/>
      <c r="D57" s="160"/>
      <c r="E57" s="188">
        <v>48</v>
      </c>
      <c r="F57" s="323">
        <v>250</v>
      </c>
      <c r="G57" s="323"/>
      <c r="H57" s="323">
        <v>11</v>
      </c>
      <c r="I57" s="323"/>
      <c r="J57" s="323"/>
      <c r="K57" s="323">
        <v>2</v>
      </c>
      <c r="L57" s="323"/>
      <c r="M57" s="323"/>
      <c r="N57" s="323"/>
      <c r="O57" s="323"/>
      <c r="P57" s="323"/>
      <c r="Q57" s="323">
        <v>13</v>
      </c>
      <c r="R57" s="323"/>
      <c r="S57" s="323"/>
      <c r="T57" s="323"/>
      <c r="U57" s="323">
        <v>17</v>
      </c>
      <c r="V57" s="323">
        <v>2</v>
      </c>
      <c r="W57" s="323">
        <v>19</v>
      </c>
      <c r="X57" s="323"/>
      <c r="Y57" s="323"/>
      <c r="Z57" s="323"/>
      <c r="AA57" s="323"/>
      <c r="AB57" s="323"/>
      <c r="AC57" s="323"/>
      <c r="AD57" s="323"/>
      <c r="AE57" s="323"/>
      <c r="AF57" s="323">
        <v>1</v>
      </c>
      <c r="AG57" s="323">
        <v>7</v>
      </c>
      <c r="AH57" s="323">
        <v>68</v>
      </c>
      <c r="AI57" s="323">
        <v>105</v>
      </c>
      <c r="AJ57" s="323">
        <v>7</v>
      </c>
      <c r="AK57" s="323"/>
      <c r="AL57" s="323">
        <v>149</v>
      </c>
      <c r="AM57" s="313">
        <v>494</v>
      </c>
      <c r="AN57" s="313">
        <v>863</v>
      </c>
      <c r="AO57" s="313">
        <v>2</v>
      </c>
      <c r="AP57" s="313">
        <v>15</v>
      </c>
      <c r="AQ57" s="313">
        <v>1</v>
      </c>
      <c r="AR57" s="313">
        <v>14</v>
      </c>
      <c r="AS57" s="313"/>
      <c r="AT57" s="313"/>
      <c r="AU57" s="313"/>
      <c r="AV57" s="313">
        <v>213</v>
      </c>
    </row>
    <row r="58" spans="1:48" ht="41.25" customHeight="1">
      <c r="A58" s="514"/>
      <c r="B58" s="468" t="s">
        <v>519</v>
      </c>
      <c r="C58" s="483"/>
      <c r="D58" s="160"/>
      <c r="E58" s="188">
        <v>49</v>
      </c>
      <c r="F58" s="323">
        <v>190</v>
      </c>
      <c r="G58" s="323"/>
      <c r="H58" s="323">
        <v>8</v>
      </c>
      <c r="I58" s="323"/>
      <c r="J58" s="323">
        <v>1</v>
      </c>
      <c r="K58" s="323"/>
      <c r="L58" s="323"/>
      <c r="M58" s="323"/>
      <c r="N58" s="323"/>
      <c r="O58" s="323"/>
      <c r="P58" s="323"/>
      <c r="Q58" s="323">
        <v>9</v>
      </c>
      <c r="R58" s="323"/>
      <c r="S58" s="323"/>
      <c r="T58" s="323"/>
      <c r="U58" s="323">
        <v>4</v>
      </c>
      <c r="V58" s="323">
        <v>1</v>
      </c>
      <c r="W58" s="323">
        <v>5</v>
      </c>
      <c r="X58" s="323"/>
      <c r="Y58" s="323"/>
      <c r="Z58" s="323"/>
      <c r="AA58" s="323"/>
      <c r="AB58" s="323"/>
      <c r="AC58" s="323"/>
      <c r="AD58" s="323"/>
      <c r="AE58" s="323"/>
      <c r="AF58" s="323"/>
      <c r="AG58" s="323">
        <v>2</v>
      </c>
      <c r="AH58" s="323">
        <v>41</v>
      </c>
      <c r="AI58" s="323">
        <v>47</v>
      </c>
      <c r="AJ58" s="323">
        <v>7</v>
      </c>
      <c r="AK58" s="323"/>
      <c r="AL58" s="323">
        <v>135</v>
      </c>
      <c r="AM58" s="313">
        <v>213</v>
      </c>
      <c r="AN58" s="313">
        <v>459</v>
      </c>
      <c r="AO58" s="313">
        <v>3</v>
      </c>
      <c r="AP58" s="313">
        <v>8</v>
      </c>
      <c r="AQ58" s="313"/>
      <c r="AR58" s="313">
        <v>3</v>
      </c>
      <c r="AS58" s="313"/>
      <c r="AT58" s="313"/>
      <c r="AU58" s="313"/>
      <c r="AV58" s="313">
        <v>104</v>
      </c>
    </row>
    <row r="59" spans="1:48" ht="102" customHeight="1">
      <c r="A59" s="505" t="s">
        <v>833</v>
      </c>
      <c r="B59" s="494" t="s">
        <v>2437</v>
      </c>
      <c r="C59" s="495"/>
      <c r="D59" s="186"/>
      <c r="E59" s="188">
        <v>50</v>
      </c>
      <c r="F59" s="323">
        <v>5</v>
      </c>
      <c r="G59" s="323"/>
      <c r="H59" s="323">
        <v>1</v>
      </c>
      <c r="I59" s="323"/>
      <c r="J59" s="323"/>
      <c r="K59" s="323"/>
      <c r="L59" s="323"/>
      <c r="M59" s="323"/>
      <c r="N59" s="323"/>
      <c r="O59" s="323"/>
      <c r="P59" s="323"/>
      <c r="Q59" s="323">
        <v>1</v>
      </c>
      <c r="R59" s="323"/>
      <c r="S59" s="323"/>
      <c r="T59" s="323"/>
      <c r="U59" s="323"/>
      <c r="V59" s="323"/>
      <c r="W59" s="323"/>
      <c r="X59" s="323"/>
      <c r="Y59" s="323"/>
      <c r="Z59" s="323"/>
      <c r="AA59" s="323"/>
      <c r="AB59" s="323"/>
      <c r="AC59" s="323"/>
      <c r="AD59" s="323"/>
      <c r="AE59" s="323"/>
      <c r="AF59" s="323"/>
      <c r="AG59" s="323"/>
      <c r="AH59" s="323">
        <v>3</v>
      </c>
      <c r="AI59" s="323">
        <v>4</v>
      </c>
      <c r="AJ59" s="323"/>
      <c r="AK59" s="323"/>
      <c r="AL59" s="323">
        <v>1</v>
      </c>
      <c r="AM59" s="313">
        <v>3</v>
      </c>
      <c r="AN59" s="313">
        <v>12</v>
      </c>
      <c r="AO59" s="313"/>
      <c r="AP59" s="313">
        <v>1</v>
      </c>
      <c r="AQ59" s="313"/>
      <c r="AR59" s="313"/>
      <c r="AS59" s="313"/>
      <c r="AT59" s="313"/>
      <c r="AU59" s="313"/>
      <c r="AV59" s="313">
        <v>8</v>
      </c>
    </row>
    <row r="60" spans="1:48" ht="86.25" customHeight="1">
      <c r="A60" s="506"/>
      <c r="B60" s="479" t="s">
        <v>1777</v>
      </c>
      <c r="C60" s="480"/>
      <c r="D60" s="186"/>
      <c r="E60" s="188">
        <v>51</v>
      </c>
      <c r="F60" s="323"/>
      <c r="G60" s="323"/>
      <c r="H60" s="323"/>
      <c r="I60" s="323"/>
      <c r="J60" s="323"/>
      <c r="K60" s="323"/>
      <c r="L60" s="323"/>
      <c r="M60" s="323"/>
      <c r="N60" s="323"/>
      <c r="O60" s="323"/>
      <c r="P60" s="323"/>
      <c r="Q60" s="323"/>
      <c r="R60" s="323"/>
      <c r="S60" s="323"/>
      <c r="T60" s="323"/>
      <c r="U60" s="323"/>
      <c r="V60" s="323"/>
      <c r="W60" s="323"/>
      <c r="X60" s="323"/>
      <c r="Y60" s="323"/>
      <c r="Z60" s="323"/>
      <c r="AA60" s="323"/>
      <c r="AB60" s="323"/>
      <c r="AC60" s="323"/>
      <c r="AD60" s="323"/>
      <c r="AE60" s="323"/>
      <c r="AF60" s="323"/>
      <c r="AG60" s="323"/>
      <c r="AH60" s="323"/>
      <c r="AI60" s="323"/>
      <c r="AJ60" s="323"/>
      <c r="AK60" s="323"/>
      <c r="AL60" s="323"/>
      <c r="AM60" s="313"/>
      <c r="AN60" s="313"/>
      <c r="AO60" s="313"/>
      <c r="AP60" s="313"/>
      <c r="AQ60" s="313"/>
      <c r="AR60" s="313"/>
      <c r="AS60" s="313"/>
      <c r="AT60" s="313"/>
      <c r="AU60" s="313"/>
      <c r="AV60" s="313"/>
    </row>
    <row r="61" spans="1:48" ht="123" customHeight="1">
      <c r="A61" s="506"/>
      <c r="B61" s="479" t="s">
        <v>1860</v>
      </c>
      <c r="C61" s="480"/>
      <c r="D61" s="273" t="s">
        <v>1859</v>
      </c>
      <c r="E61" s="188">
        <v>52</v>
      </c>
      <c r="F61" s="323">
        <v>4</v>
      </c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23"/>
      <c r="AF61" s="323"/>
      <c r="AG61" s="323"/>
      <c r="AH61" s="323">
        <v>1</v>
      </c>
      <c r="AI61" s="323"/>
      <c r="AJ61" s="323"/>
      <c r="AK61" s="323"/>
      <c r="AL61" s="323">
        <v>3</v>
      </c>
      <c r="AM61" s="323"/>
      <c r="AN61" s="323">
        <v>4</v>
      </c>
      <c r="AO61" s="323"/>
      <c r="AP61" s="323"/>
      <c r="AQ61" s="313"/>
      <c r="AR61" s="313"/>
      <c r="AS61" s="313"/>
      <c r="AT61" s="313"/>
      <c r="AU61" s="313"/>
      <c r="AV61" s="313">
        <v>1</v>
      </c>
    </row>
    <row r="62" spans="1:48" ht="152.25" customHeight="1">
      <c r="A62" s="506"/>
      <c r="B62" s="481" t="s">
        <v>772</v>
      </c>
      <c r="C62" s="482"/>
      <c r="D62" s="288" t="s">
        <v>1859</v>
      </c>
      <c r="E62" s="289">
        <v>53</v>
      </c>
      <c r="F62" s="323">
        <v>5</v>
      </c>
      <c r="G62" s="324"/>
      <c r="H62" s="324"/>
      <c r="I62" s="324"/>
      <c r="J62" s="324"/>
      <c r="K62" s="324"/>
      <c r="L62" s="324"/>
      <c r="M62" s="324"/>
      <c r="N62" s="324"/>
      <c r="O62" s="324"/>
      <c r="P62" s="324"/>
      <c r="Q62" s="324"/>
      <c r="R62" s="324"/>
      <c r="S62" s="324"/>
      <c r="T62" s="324"/>
      <c r="U62" s="324"/>
      <c r="V62" s="324"/>
      <c r="W62" s="324"/>
      <c r="X62" s="324"/>
      <c r="Y62" s="324"/>
      <c r="Z62" s="324"/>
      <c r="AA62" s="324"/>
      <c r="AB62" s="324"/>
      <c r="AC62" s="324"/>
      <c r="AD62" s="324"/>
      <c r="AE62" s="323"/>
      <c r="AF62" s="324"/>
      <c r="AG62" s="323"/>
      <c r="AH62" s="323"/>
      <c r="AI62" s="323"/>
      <c r="AJ62" s="323"/>
      <c r="AK62" s="323"/>
      <c r="AL62" s="323"/>
      <c r="AM62" s="323"/>
      <c r="AN62" s="323"/>
      <c r="AO62" s="324"/>
      <c r="AP62" s="324"/>
      <c r="AQ62" s="324"/>
      <c r="AR62" s="324"/>
      <c r="AS62" s="324"/>
      <c r="AT62" s="324"/>
      <c r="AU62" s="324"/>
      <c r="AV62" s="313"/>
    </row>
    <row r="63" spans="1:49" ht="86.25" customHeight="1">
      <c r="A63" s="506"/>
      <c r="B63" s="502" t="s">
        <v>1962</v>
      </c>
      <c r="C63" s="502"/>
      <c r="D63" s="185"/>
      <c r="E63" s="188">
        <v>54</v>
      </c>
      <c r="F63" s="323"/>
      <c r="G63" s="324"/>
      <c r="H63" s="324"/>
      <c r="I63" s="324"/>
      <c r="J63" s="324"/>
      <c r="K63" s="324"/>
      <c r="L63" s="324"/>
      <c r="M63" s="324"/>
      <c r="N63" s="324"/>
      <c r="O63" s="324"/>
      <c r="P63" s="324"/>
      <c r="Q63" s="324"/>
      <c r="R63" s="324"/>
      <c r="S63" s="324"/>
      <c r="T63" s="324"/>
      <c r="U63" s="324"/>
      <c r="V63" s="324"/>
      <c r="W63" s="324"/>
      <c r="X63" s="324"/>
      <c r="Y63" s="324"/>
      <c r="Z63" s="324"/>
      <c r="AA63" s="324"/>
      <c r="AB63" s="324"/>
      <c r="AC63" s="324"/>
      <c r="AD63" s="324"/>
      <c r="AE63" s="324"/>
      <c r="AF63" s="324"/>
      <c r="AG63" s="324"/>
      <c r="AH63" s="324"/>
      <c r="AI63" s="323"/>
      <c r="AJ63" s="323"/>
      <c r="AK63" s="324"/>
      <c r="AL63" s="324"/>
      <c r="AM63" s="323"/>
      <c r="AN63" s="323"/>
      <c r="AO63" s="324"/>
      <c r="AP63" s="324"/>
      <c r="AQ63" s="324"/>
      <c r="AR63" s="324"/>
      <c r="AS63" s="324"/>
      <c r="AT63" s="324"/>
      <c r="AU63" s="324"/>
      <c r="AV63" s="313"/>
      <c r="AW63" s="7"/>
    </row>
    <row r="64" spans="1:49" ht="99" customHeight="1">
      <c r="A64" s="507"/>
      <c r="B64" s="503" t="s">
        <v>832</v>
      </c>
      <c r="C64" s="504"/>
      <c r="D64" s="184"/>
      <c r="E64" s="188">
        <v>55</v>
      </c>
      <c r="F64" s="323"/>
      <c r="G64" s="324"/>
      <c r="H64" s="324"/>
      <c r="I64" s="324"/>
      <c r="J64" s="324"/>
      <c r="K64" s="324"/>
      <c r="L64" s="324"/>
      <c r="M64" s="324"/>
      <c r="N64" s="324"/>
      <c r="O64" s="324"/>
      <c r="P64" s="324"/>
      <c r="Q64" s="324"/>
      <c r="R64" s="324"/>
      <c r="S64" s="324"/>
      <c r="T64" s="324"/>
      <c r="U64" s="324"/>
      <c r="V64" s="324"/>
      <c r="W64" s="324"/>
      <c r="X64" s="324"/>
      <c r="Y64" s="324"/>
      <c r="Z64" s="324"/>
      <c r="AA64" s="324"/>
      <c r="AB64" s="324"/>
      <c r="AC64" s="324"/>
      <c r="AD64" s="324"/>
      <c r="AE64" s="324"/>
      <c r="AF64" s="324"/>
      <c r="AG64" s="324"/>
      <c r="AH64" s="324"/>
      <c r="AI64" s="323"/>
      <c r="AJ64" s="323"/>
      <c r="AK64" s="324"/>
      <c r="AL64" s="324"/>
      <c r="AM64" s="323"/>
      <c r="AN64" s="323"/>
      <c r="AO64" s="324"/>
      <c r="AP64" s="324"/>
      <c r="AQ64" s="324"/>
      <c r="AR64" s="324"/>
      <c r="AS64" s="324"/>
      <c r="AT64" s="324"/>
      <c r="AU64" s="324"/>
      <c r="AV64" s="313"/>
      <c r="AW64" s="7"/>
    </row>
    <row r="65" spans="1:49" ht="78" customHeight="1">
      <c r="A65" s="502" t="s">
        <v>1963</v>
      </c>
      <c r="B65" s="502"/>
      <c r="C65" s="502"/>
      <c r="D65" s="184"/>
      <c r="E65" s="188">
        <v>56</v>
      </c>
      <c r="F65" s="323"/>
      <c r="G65" s="323"/>
      <c r="H65" s="323"/>
      <c r="I65" s="323"/>
      <c r="J65" s="323"/>
      <c r="K65" s="323"/>
      <c r="L65" s="323"/>
      <c r="M65" s="323"/>
      <c r="N65" s="323"/>
      <c r="O65" s="323"/>
      <c r="P65" s="323"/>
      <c r="Q65" s="323"/>
      <c r="R65" s="323"/>
      <c r="S65" s="323"/>
      <c r="T65" s="323"/>
      <c r="U65" s="323"/>
      <c r="V65" s="323"/>
      <c r="W65" s="323"/>
      <c r="X65" s="323"/>
      <c r="Y65" s="323"/>
      <c r="Z65" s="323"/>
      <c r="AA65" s="323"/>
      <c r="AB65" s="323"/>
      <c r="AC65" s="323"/>
      <c r="AD65" s="323"/>
      <c r="AE65" s="323"/>
      <c r="AF65" s="323"/>
      <c r="AG65" s="323"/>
      <c r="AH65" s="323"/>
      <c r="AI65" s="323"/>
      <c r="AJ65" s="323"/>
      <c r="AK65" s="323"/>
      <c r="AL65" s="323"/>
      <c r="AM65" s="323"/>
      <c r="AN65" s="323"/>
      <c r="AO65" s="323"/>
      <c r="AP65" s="323"/>
      <c r="AQ65" s="313"/>
      <c r="AR65" s="313"/>
      <c r="AS65" s="313"/>
      <c r="AT65" s="313"/>
      <c r="AU65" s="313"/>
      <c r="AV65" s="313"/>
      <c r="AW65" s="7"/>
    </row>
    <row r="66" spans="1:49" ht="80.25" customHeight="1">
      <c r="A66" s="501" t="s">
        <v>1964</v>
      </c>
      <c r="B66" s="501"/>
      <c r="C66" s="501"/>
      <c r="D66" s="285" t="s">
        <v>1966</v>
      </c>
      <c r="E66" s="188">
        <v>57</v>
      </c>
      <c r="F66" s="323"/>
      <c r="G66" s="323"/>
      <c r="H66" s="323"/>
      <c r="I66" s="323"/>
      <c r="J66" s="323"/>
      <c r="K66" s="323"/>
      <c r="L66" s="323"/>
      <c r="M66" s="323"/>
      <c r="N66" s="323"/>
      <c r="O66" s="323"/>
      <c r="P66" s="323"/>
      <c r="Q66" s="323"/>
      <c r="R66" s="323"/>
      <c r="S66" s="323"/>
      <c r="T66" s="323"/>
      <c r="U66" s="323"/>
      <c r="V66" s="323"/>
      <c r="W66" s="323"/>
      <c r="X66" s="323"/>
      <c r="Y66" s="323"/>
      <c r="Z66" s="323"/>
      <c r="AA66" s="323"/>
      <c r="AB66" s="323"/>
      <c r="AC66" s="323"/>
      <c r="AD66" s="323"/>
      <c r="AE66" s="323"/>
      <c r="AF66" s="323"/>
      <c r="AG66" s="323"/>
      <c r="AH66" s="323"/>
      <c r="AI66" s="323"/>
      <c r="AJ66" s="323"/>
      <c r="AK66" s="323"/>
      <c r="AL66" s="323"/>
      <c r="AM66" s="323"/>
      <c r="AN66" s="323"/>
      <c r="AO66" s="323"/>
      <c r="AP66" s="323"/>
      <c r="AQ66" s="313"/>
      <c r="AR66" s="313"/>
      <c r="AS66" s="313"/>
      <c r="AT66" s="313"/>
      <c r="AU66" s="313"/>
      <c r="AV66" s="313"/>
      <c r="AW66" s="7"/>
    </row>
    <row r="67" spans="1:49" ht="99" customHeight="1">
      <c r="A67" s="501" t="s">
        <v>1965</v>
      </c>
      <c r="B67" s="501"/>
      <c r="C67" s="501"/>
      <c r="D67" s="286" t="s">
        <v>1967</v>
      </c>
      <c r="E67" s="188">
        <v>58</v>
      </c>
      <c r="F67" s="317"/>
      <c r="G67" s="317"/>
      <c r="H67" s="317"/>
      <c r="I67" s="317"/>
      <c r="J67" s="317"/>
      <c r="K67" s="317"/>
      <c r="L67" s="317"/>
      <c r="M67" s="317"/>
      <c r="N67" s="317"/>
      <c r="O67" s="317"/>
      <c r="P67" s="317"/>
      <c r="Q67" s="317"/>
      <c r="R67" s="317"/>
      <c r="S67" s="317"/>
      <c r="T67" s="317"/>
      <c r="U67" s="317"/>
      <c r="V67" s="317"/>
      <c r="W67" s="317"/>
      <c r="X67" s="317"/>
      <c r="Y67" s="317"/>
      <c r="Z67" s="317"/>
      <c r="AA67" s="317"/>
      <c r="AB67" s="317"/>
      <c r="AC67" s="317"/>
      <c r="AD67" s="317"/>
      <c r="AE67" s="317"/>
      <c r="AF67" s="317"/>
      <c r="AG67" s="317"/>
      <c r="AH67" s="317"/>
      <c r="AI67" s="317"/>
      <c r="AJ67" s="317"/>
      <c r="AK67" s="317"/>
      <c r="AL67" s="317"/>
      <c r="AM67" s="317"/>
      <c r="AN67" s="317"/>
      <c r="AO67" s="317"/>
      <c r="AP67" s="317"/>
      <c r="AQ67" s="313"/>
      <c r="AR67" s="313"/>
      <c r="AS67" s="313"/>
      <c r="AT67" s="313"/>
      <c r="AU67" s="313"/>
      <c r="AV67" s="313"/>
      <c r="AW67" s="7"/>
    </row>
    <row r="68" spans="5:48" ht="26.25">
      <c r="E68" s="191"/>
      <c r="F68" s="318"/>
      <c r="G68" s="318"/>
      <c r="H68" s="318"/>
      <c r="I68" s="318"/>
      <c r="J68" s="318"/>
      <c r="K68" s="318"/>
      <c r="L68" s="318"/>
      <c r="M68" s="318"/>
      <c r="N68" s="318"/>
      <c r="O68" s="318"/>
      <c r="P68" s="318"/>
      <c r="Q68" s="318"/>
      <c r="R68" s="318"/>
      <c r="S68" s="318"/>
      <c r="T68" s="318"/>
      <c r="U68" s="318"/>
      <c r="V68" s="318"/>
      <c r="W68" s="318"/>
      <c r="X68" s="318"/>
      <c r="Y68" s="318"/>
      <c r="Z68" s="318"/>
      <c r="AA68" s="318"/>
      <c r="AB68" s="318"/>
      <c r="AC68" s="318"/>
      <c r="AD68" s="318"/>
      <c r="AE68" s="318"/>
      <c r="AF68" s="318"/>
      <c r="AG68" s="318"/>
      <c r="AH68" s="318"/>
      <c r="AI68" s="318"/>
      <c r="AJ68" s="318"/>
      <c r="AK68" s="318"/>
      <c r="AL68" s="318"/>
      <c r="AM68" s="318"/>
      <c r="AN68" s="318"/>
      <c r="AO68" s="318"/>
      <c r="AP68" s="318"/>
      <c r="AQ68" s="318"/>
      <c r="AR68" s="318"/>
      <c r="AS68" s="318"/>
      <c r="AT68" s="318"/>
      <c r="AU68" s="318"/>
      <c r="AV68" s="318"/>
    </row>
  </sheetData>
  <sheetProtection/>
  <mergeCells count="110">
    <mergeCell ref="A4:AV4"/>
    <mergeCell ref="A66:C66"/>
    <mergeCell ref="A25:C25"/>
    <mergeCell ref="Z7:Z8"/>
    <mergeCell ref="AA7:AA8"/>
    <mergeCell ref="A24:C24"/>
    <mergeCell ref="A14:C14"/>
    <mergeCell ref="A16:C16"/>
    <mergeCell ref="A17:C17"/>
    <mergeCell ref="A20:C20"/>
    <mergeCell ref="A15:C15"/>
    <mergeCell ref="A22:C22"/>
    <mergeCell ref="AC6:AC8"/>
    <mergeCell ref="P7:P8"/>
    <mergeCell ref="E5:E8"/>
    <mergeCell ref="G5:W5"/>
    <mergeCell ref="X5:AC5"/>
    <mergeCell ref="W7:W8"/>
    <mergeCell ref="K7:N7"/>
    <mergeCell ref="Q7:Q8"/>
    <mergeCell ref="U7:V7"/>
    <mergeCell ref="Y7:Y8"/>
    <mergeCell ref="A33:C33"/>
    <mergeCell ref="A30:C30"/>
    <mergeCell ref="A9:C9"/>
    <mergeCell ref="A5:C8"/>
    <mergeCell ref="A32:C32"/>
    <mergeCell ref="A12:C12"/>
    <mergeCell ref="A10:C10"/>
    <mergeCell ref="A27:C27"/>
    <mergeCell ref="A11:C11"/>
    <mergeCell ref="A13:C13"/>
    <mergeCell ref="A38:C38"/>
    <mergeCell ref="A3:AL3"/>
    <mergeCell ref="G7:G8"/>
    <mergeCell ref="H7:I7"/>
    <mergeCell ref="J7:J8"/>
    <mergeCell ref="O7:O8"/>
    <mergeCell ref="AI6:AI8"/>
    <mergeCell ref="AH6:AH8"/>
    <mergeCell ref="AK5:AK8"/>
    <mergeCell ref="A37:C37"/>
    <mergeCell ref="A55:A58"/>
    <mergeCell ref="B55:C55"/>
    <mergeCell ref="B56:C56"/>
    <mergeCell ref="B57:C57"/>
    <mergeCell ref="B58:C58"/>
    <mergeCell ref="A43:C43"/>
    <mergeCell ref="A42:C42"/>
    <mergeCell ref="A44:B45"/>
    <mergeCell ref="B50:C50"/>
    <mergeCell ref="A34:C34"/>
    <mergeCell ref="A35:C35"/>
    <mergeCell ref="A36:C36"/>
    <mergeCell ref="R7:T7"/>
    <mergeCell ref="A19:C19"/>
    <mergeCell ref="A26:C26"/>
    <mergeCell ref="A18:C18"/>
    <mergeCell ref="A29:C29"/>
    <mergeCell ref="A31:C31"/>
    <mergeCell ref="D5:D8"/>
    <mergeCell ref="A67:C67"/>
    <mergeCell ref="A65:C65"/>
    <mergeCell ref="B64:C64"/>
    <mergeCell ref="B63:C63"/>
    <mergeCell ref="A59:A64"/>
    <mergeCell ref="A39:C39"/>
    <mergeCell ref="B47:C47"/>
    <mergeCell ref="B48:C48"/>
    <mergeCell ref="B49:C49"/>
    <mergeCell ref="B51:C51"/>
    <mergeCell ref="A47:A54"/>
    <mergeCell ref="B59:C59"/>
    <mergeCell ref="AV5:AV8"/>
    <mergeCell ref="G6:Q6"/>
    <mergeCell ref="R6:W6"/>
    <mergeCell ref="X6:AB6"/>
    <mergeCell ref="AG6:AG8"/>
    <mergeCell ref="AQ6:AQ8"/>
    <mergeCell ref="AP6:AP8"/>
    <mergeCell ref="AH5:AI5"/>
    <mergeCell ref="B60:C60"/>
    <mergeCell ref="B61:C61"/>
    <mergeCell ref="B62:C62"/>
    <mergeCell ref="A21:C21"/>
    <mergeCell ref="A41:C41"/>
    <mergeCell ref="A28:C28"/>
    <mergeCell ref="A23:C23"/>
    <mergeCell ref="B52:B54"/>
    <mergeCell ref="A40:C40"/>
    <mergeCell ref="A46:C46"/>
    <mergeCell ref="AM5:AM8"/>
    <mergeCell ref="AF6:AF8"/>
    <mergeCell ref="AD6:AD8"/>
    <mergeCell ref="AO5:AU5"/>
    <mergeCell ref="AS6:AS8"/>
    <mergeCell ref="AR6:AR8"/>
    <mergeCell ref="AT6:AT8"/>
    <mergeCell ref="AU6:AU8"/>
    <mergeCell ref="AO6:AO8"/>
    <mergeCell ref="D44:D45"/>
    <mergeCell ref="F5:F8"/>
    <mergeCell ref="AL5:AL8"/>
    <mergeCell ref="AN5:AN8"/>
    <mergeCell ref="AJ5:AJ8"/>
    <mergeCell ref="AD5:AE5"/>
    <mergeCell ref="AB7:AB8"/>
    <mergeCell ref="AF5:AG5"/>
    <mergeCell ref="AE6:AE8"/>
    <mergeCell ref="X7:X8"/>
  </mergeCells>
  <printOptions/>
  <pageMargins left="0.3937007874015748" right="0" top="0.7874015748031497" bottom="0" header="0" footer="0"/>
  <pageSetup horizontalDpi="600" verticalDpi="600" orientation="landscape" paperSize="9" scale="2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26"/>
    <pageSetUpPr fitToPage="1"/>
  </sheetPr>
  <dimension ref="A1:V45"/>
  <sheetViews>
    <sheetView showGridLines="0" zoomScale="50" zoomScaleNormal="50" zoomScaleSheetLayoutView="50" zoomScalePageLayoutView="0" workbookViewId="0" topLeftCell="C1">
      <selection activeCell="L56" sqref="L56"/>
    </sheetView>
  </sheetViews>
  <sheetFormatPr defaultColWidth="9.140625" defaultRowHeight="12.75"/>
  <cols>
    <col min="1" max="1" width="32.28125" style="5" customWidth="1"/>
    <col min="2" max="2" width="44.28125" style="5" customWidth="1"/>
    <col min="3" max="3" width="85.8515625" style="5" customWidth="1"/>
    <col min="4" max="4" width="3.57421875" style="108" customWidth="1"/>
    <col min="5" max="5" width="20.28125" style="6" customWidth="1"/>
    <col min="6" max="6" width="6.00390625" style="5" customWidth="1"/>
    <col min="7" max="7" width="5.28125" style="5" customWidth="1"/>
    <col min="8" max="8" width="54.7109375" style="5" customWidth="1"/>
    <col min="9" max="9" width="3.7109375" style="108" customWidth="1"/>
    <col min="10" max="10" width="13.7109375" style="5" customWidth="1"/>
    <col min="11" max="11" width="11.140625" style="5" customWidth="1"/>
    <col min="12" max="12" width="11.00390625" style="5" customWidth="1"/>
    <col min="13" max="13" width="11.7109375" style="5" customWidth="1"/>
    <col min="14" max="14" width="12.57421875" style="5" customWidth="1"/>
    <col min="15" max="15" width="11.00390625" style="5" customWidth="1"/>
    <col min="16" max="16" width="16.00390625" style="5" customWidth="1"/>
    <col min="17" max="17" width="12.28125" style="5" customWidth="1"/>
    <col min="18" max="18" width="11.140625" style="5" customWidth="1"/>
    <col min="19" max="19" width="10.421875" style="5" customWidth="1"/>
    <col min="20" max="20" width="11.7109375" style="5" customWidth="1"/>
    <col min="21" max="21" width="12.28125" style="5" customWidth="1"/>
    <col min="22" max="16384" width="9.140625" style="5" customWidth="1"/>
  </cols>
  <sheetData>
    <row r="1" spans="1:9" s="6" customFormat="1" ht="15">
      <c r="A1" s="6" t="s">
        <v>676</v>
      </c>
      <c r="D1" s="107"/>
      <c r="I1" s="107"/>
    </row>
    <row r="2" spans="1:21" s="6" customFormat="1" ht="18" customHeight="1">
      <c r="A2" s="141" t="s">
        <v>603</v>
      </c>
      <c r="B2" s="106"/>
      <c r="C2" s="7"/>
      <c r="D2" s="140" t="str">
        <f>IF('Титул ф.6'!D23=0," ",'Титул ф.6'!D23)</f>
        <v>Нижегородский областной суд </v>
      </c>
      <c r="E2" s="138"/>
      <c r="F2" s="138"/>
      <c r="G2" s="138"/>
      <c r="H2" s="139"/>
      <c r="T2" s="38"/>
      <c r="U2" s="80"/>
    </row>
    <row r="3" spans="1:19" s="6" customFormat="1" ht="58.5" customHeight="1">
      <c r="A3" s="570" t="s">
        <v>690</v>
      </c>
      <c r="B3" s="570"/>
      <c r="C3" s="570"/>
      <c r="D3" s="570"/>
      <c r="E3" s="570"/>
      <c r="H3" s="575" t="s">
        <v>642</v>
      </c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</row>
    <row r="4" spans="1:9" s="6" customFormat="1" ht="20.25" customHeight="1">
      <c r="A4" s="287" t="s">
        <v>1968</v>
      </c>
      <c r="D4" s="107"/>
      <c r="H4" s="576" t="s">
        <v>791</v>
      </c>
      <c r="I4" s="577"/>
    </row>
    <row r="5" spans="1:21" s="6" customFormat="1" ht="51" customHeight="1">
      <c r="A5" s="418" t="s">
        <v>1971</v>
      </c>
      <c r="B5" s="548" t="s">
        <v>1969</v>
      </c>
      <c r="C5" s="549"/>
      <c r="D5" s="136">
        <v>1</v>
      </c>
      <c r="E5" s="100"/>
      <c r="G5" s="581" t="s">
        <v>689</v>
      </c>
      <c r="H5" s="582"/>
      <c r="I5" s="578" t="s">
        <v>554</v>
      </c>
      <c r="J5" s="538" t="s">
        <v>552</v>
      </c>
      <c r="K5" s="539"/>
      <c r="L5" s="539"/>
      <c r="M5" s="539"/>
      <c r="N5" s="539"/>
      <c r="O5" s="540"/>
      <c r="P5" s="535" t="s">
        <v>553</v>
      </c>
      <c r="Q5" s="535"/>
      <c r="R5" s="535"/>
      <c r="S5" s="535"/>
      <c r="T5" s="535"/>
      <c r="U5" s="535"/>
    </row>
    <row r="6" spans="1:21" s="6" customFormat="1" ht="41.25" customHeight="1">
      <c r="A6" s="419"/>
      <c r="B6" s="548" t="s">
        <v>1970</v>
      </c>
      <c r="C6" s="549"/>
      <c r="D6" s="137">
        <v>2</v>
      </c>
      <c r="E6" s="100"/>
      <c r="G6" s="583"/>
      <c r="H6" s="584"/>
      <c r="I6" s="579"/>
      <c r="J6" s="535" t="s">
        <v>668</v>
      </c>
      <c r="K6" s="536" t="s">
        <v>1980</v>
      </c>
      <c r="L6" s="533" t="s">
        <v>1981</v>
      </c>
      <c r="M6" s="538" t="s">
        <v>1982</v>
      </c>
      <c r="N6" s="539"/>
      <c r="O6" s="540"/>
      <c r="P6" s="533" t="s">
        <v>668</v>
      </c>
      <c r="Q6" s="533" t="s">
        <v>1980</v>
      </c>
      <c r="R6" s="533" t="s">
        <v>1981</v>
      </c>
      <c r="S6" s="535" t="s">
        <v>1983</v>
      </c>
      <c r="T6" s="535"/>
      <c r="U6" s="535"/>
    </row>
    <row r="7" spans="1:21" s="6" customFormat="1" ht="60" customHeight="1">
      <c r="A7" s="548" t="s">
        <v>2438</v>
      </c>
      <c r="B7" s="571"/>
      <c r="C7" s="549"/>
      <c r="D7" s="137">
        <v>3</v>
      </c>
      <c r="E7" s="100">
        <v>1</v>
      </c>
      <c r="G7" s="585"/>
      <c r="H7" s="586"/>
      <c r="I7" s="580"/>
      <c r="J7" s="535"/>
      <c r="K7" s="537"/>
      <c r="L7" s="534"/>
      <c r="M7" s="296" t="s">
        <v>520</v>
      </c>
      <c r="N7" s="297" t="s">
        <v>1984</v>
      </c>
      <c r="O7" s="297" t="s">
        <v>1985</v>
      </c>
      <c r="P7" s="534"/>
      <c r="Q7" s="534"/>
      <c r="R7" s="534"/>
      <c r="S7" s="296" t="s">
        <v>520</v>
      </c>
      <c r="T7" s="297" t="s">
        <v>1984</v>
      </c>
      <c r="U7" s="297" t="s">
        <v>1985</v>
      </c>
    </row>
    <row r="8" spans="1:22" s="6" customFormat="1" ht="26.25" customHeight="1">
      <c r="A8" s="574" t="s">
        <v>2439</v>
      </c>
      <c r="B8" s="548" t="s">
        <v>561</v>
      </c>
      <c r="C8" s="571"/>
      <c r="D8" s="136">
        <v>4</v>
      </c>
      <c r="E8" s="100"/>
      <c r="G8" s="587" t="s">
        <v>629</v>
      </c>
      <c r="H8" s="588"/>
      <c r="I8" s="105"/>
      <c r="J8" s="296">
        <v>1</v>
      </c>
      <c r="K8" s="296">
        <v>2</v>
      </c>
      <c r="L8" s="296">
        <v>3</v>
      </c>
      <c r="M8" s="296">
        <v>4</v>
      </c>
      <c r="N8" s="296">
        <v>5</v>
      </c>
      <c r="O8" s="296">
        <v>6</v>
      </c>
      <c r="P8" s="296">
        <v>7</v>
      </c>
      <c r="Q8" s="296">
        <v>8</v>
      </c>
      <c r="R8" s="296">
        <v>9</v>
      </c>
      <c r="S8" s="296">
        <v>10</v>
      </c>
      <c r="T8" s="296">
        <v>11</v>
      </c>
      <c r="U8" s="296">
        <v>12</v>
      </c>
      <c r="V8" s="39"/>
    </row>
    <row r="9" spans="1:21" s="6" customFormat="1" ht="27.75" customHeight="1">
      <c r="A9" s="574"/>
      <c r="B9" s="547" t="s">
        <v>555</v>
      </c>
      <c r="C9" s="547"/>
      <c r="D9" s="137">
        <v>5</v>
      </c>
      <c r="E9" s="100"/>
      <c r="G9" s="543" t="s">
        <v>546</v>
      </c>
      <c r="H9" s="544"/>
      <c r="I9" s="136">
        <v>1</v>
      </c>
      <c r="J9" s="100">
        <v>420</v>
      </c>
      <c r="K9" s="100">
        <v>10</v>
      </c>
      <c r="L9" s="100">
        <v>42</v>
      </c>
      <c r="M9" s="100"/>
      <c r="N9" s="100"/>
      <c r="O9" s="100"/>
      <c r="P9" s="100">
        <v>4</v>
      </c>
      <c r="Q9" s="100"/>
      <c r="R9" s="100">
        <v>1</v>
      </c>
      <c r="S9" s="100"/>
      <c r="T9" s="100"/>
      <c r="U9" s="100"/>
    </row>
    <row r="10" spans="1:21" s="6" customFormat="1" ht="25.5" customHeight="1">
      <c r="A10" s="418" t="s">
        <v>2440</v>
      </c>
      <c r="B10" s="572" t="s">
        <v>556</v>
      </c>
      <c r="C10" s="277" t="s">
        <v>521</v>
      </c>
      <c r="D10" s="136">
        <v>6</v>
      </c>
      <c r="E10" s="100">
        <v>15</v>
      </c>
      <c r="G10" s="543" t="s">
        <v>547</v>
      </c>
      <c r="H10" s="544"/>
      <c r="I10" s="136">
        <v>2</v>
      </c>
      <c r="J10" s="100">
        <v>133</v>
      </c>
      <c r="K10" s="100">
        <v>1</v>
      </c>
      <c r="L10" s="100">
        <v>15</v>
      </c>
      <c r="M10" s="100"/>
      <c r="N10" s="100"/>
      <c r="O10" s="100"/>
      <c r="P10" s="100"/>
      <c r="Q10" s="100"/>
      <c r="R10" s="100"/>
      <c r="S10" s="100"/>
      <c r="T10" s="100"/>
      <c r="U10" s="100"/>
    </row>
    <row r="11" spans="1:21" s="6" customFormat="1" ht="41.25" customHeight="1">
      <c r="A11" s="593"/>
      <c r="B11" s="573"/>
      <c r="C11" s="277" t="s">
        <v>678</v>
      </c>
      <c r="D11" s="136">
        <v>7</v>
      </c>
      <c r="E11" s="100"/>
      <c r="G11" s="543" t="s">
        <v>548</v>
      </c>
      <c r="H11" s="544"/>
      <c r="I11" s="136">
        <v>3</v>
      </c>
      <c r="J11" s="100">
        <v>148</v>
      </c>
      <c r="K11" s="100">
        <v>4</v>
      </c>
      <c r="L11" s="100">
        <v>11</v>
      </c>
      <c r="M11" s="100"/>
      <c r="N11" s="100"/>
      <c r="O11" s="100"/>
      <c r="P11" s="100">
        <v>1</v>
      </c>
      <c r="Q11" s="100"/>
      <c r="R11" s="100">
        <v>1</v>
      </c>
      <c r="S11" s="100"/>
      <c r="T11" s="100"/>
      <c r="U11" s="100"/>
    </row>
    <row r="12" spans="1:21" s="6" customFormat="1" ht="25.5" customHeight="1">
      <c r="A12" s="593"/>
      <c r="B12" s="548" t="s">
        <v>710</v>
      </c>
      <c r="C12" s="549"/>
      <c r="D12" s="136">
        <v>8</v>
      </c>
      <c r="E12" s="100"/>
      <c r="G12" s="543" t="s">
        <v>549</v>
      </c>
      <c r="H12" s="544"/>
      <c r="I12" s="136">
        <v>4</v>
      </c>
      <c r="J12" s="100">
        <v>120</v>
      </c>
      <c r="K12" s="100">
        <v>3</v>
      </c>
      <c r="L12" s="100">
        <v>13</v>
      </c>
      <c r="M12" s="100"/>
      <c r="N12" s="100"/>
      <c r="O12" s="100"/>
      <c r="P12" s="100">
        <v>2</v>
      </c>
      <c r="Q12" s="100"/>
      <c r="R12" s="100"/>
      <c r="S12" s="100"/>
      <c r="T12" s="100"/>
      <c r="U12" s="100"/>
    </row>
    <row r="13" spans="1:21" s="6" customFormat="1" ht="26.25" customHeight="1">
      <c r="A13" s="593"/>
      <c r="B13" s="548" t="s">
        <v>711</v>
      </c>
      <c r="C13" s="549"/>
      <c r="D13" s="136">
        <v>9</v>
      </c>
      <c r="E13" s="100"/>
      <c r="G13" s="543" t="s">
        <v>550</v>
      </c>
      <c r="H13" s="544"/>
      <c r="I13" s="136">
        <v>5</v>
      </c>
      <c r="J13" s="100">
        <v>19</v>
      </c>
      <c r="K13" s="100">
        <v>2</v>
      </c>
      <c r="L13" s="100">
        <v>3</v>
      </c>
      <c r="M13" s="100"/>
      <c r="N13" s="100"/>
      <c r="O13" s="100"/>
      <c r="P13" s="100">
        <v>1</v>
      </c>
      <c r="Q13" s="100"/>
      <c r="R13" s="100"/>
      <c r="S13" s="100"/>
      <c r="T13" s="100"/>
      <c r="U13" s="100"/>
    </row>
    <row r="14" spans="1:21" s="6" customFormat="1" ht="25.5" customHeight="1">
      <c r="A14" s="593"/>
      <c r="B14" s="596" t="s">
        <v>557</v>
      </c>
      <c r="C14" s="597"/>
      <c r="D14" s="136">
        <v>10</v>
      </c>
      <c r="E14" s="100"/>
      <c r="G14" s="559" t="s">
        <v>778</v>
      </c>
      <c r="H14" s="164" t="s">
        <v>679</v>
      </c>
      <c r="I14" s="136">
        <v>6</v>
      </c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</row>
    <row r="15" spans="1:21" s="6" customFormat="1" ht="25.5" customHeight="1">
      <c r="A15" s="419"/>
      <c r="B15" s="548" t="s">
        <v>558</v>
      </c>
      <c r="C15" s="549"/>
      <c r="D15" s="136">
        <v>11</v>
      </c>
      <c r="E15" s="100">
        <v>4</v>
      </c>
      <c r="G15" s="560"/>
      <c r="H15" s="165" t="s">
        <v>680</v>
      </c>
      <c r="I15" s="136">
        <v>7</v>
      </c>
      <c r="J15" s="100"/>
      <c r="K15" s="100"/>
      <c r="L15" s="100"/>
      <c r="M15" s="100"/>
      <c r="N15" s="100"/>
      <c r="O15" s="100"/>
      <c r="P15" s="100">
        <v>4</v>
      </c>
      <c r="Q15" s="100"/>
      <c r="R15" s="100">
        <v>1</v>
      </c>
      <c r="S15" s="100"/>
      <c r="T15" s="100"/>
      <c r="U15" s="100"/>
    </row>
    <row r="16" spans="1:21" s="6" customFormat="1" ht="27" customHeight="1">
      <c r="A16" s="594" t="s">
        <v>840</v>
      </c>
      <c r="B16" s="595"/>
      <c r="C16" s="595"/>
      <c r="D16" s="136">
        <v>12</v>
      </c>
      <c r="E16" s="100">
        <v>3</v>
      </c>
      <c r="G16" s="560"/>
      <c r="H16" s="164" t="s">
        <v>780</v>
      </c>
      <c r="I16" s="136">
        <v>8</v>
      </c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</row>
    <row r="17" spans="1:21" s="6" customFormat="1" ht="51" customHeight="1">
      <c r="A17" s="589" t="s">
        <v>1972</v>
      </c>
      <c r="B17" s="590"/>
      <c r="C17" s="591"/>
      <c r="D17" s="136">
        <v>13</v>
      </c>
      <c r="E17" s="100">
        <v>240</v>
      </c>
      <c r="G17" s="560"/>
      <c r="H17" s="164" t="s">
        <v>779</v>
      </c>
      <c r="I17" s="136">
        <v>9</v>
      </c>
      <c r="J17" s="100">
        <v>2</v>
      </c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</row>
    <row r="18" spans="1:19" s="6" customFormat="1" ht="36.75" customHeight="1">
      <c r="A18" s="574" t="s">
        <v>842</v>
      </c>
      <c r="B18" s="545" t="s">
        <v>669</v>
      </c>
      <c r="C18" s="546"/>
      <c r="D18" s="136">
        <v>14</v>
      </c>
      <c r="E18" s="100"/>
      <c r="G18" s="276" t="s">
        <v>1862</v>
      </c>
      <c r="H18" s="174"/>
      <c r="I18" s="175"/>
      <c r="J18" s="176"/>
      <c r="K18" s="176"/>
      <c r="L18" s="176"/>
      <c r="M18" s="176"/>
      <c r="N18" s="176"/>
      <c r="O18" s="176"/>
      <c r="P18" s="176"/>
      <c r="Q18" s="176"/>
      <c r="R18" s="176"/>
      <c r="S18" s="176"/>
    </row>
    <row r="19" spans="1:19" s="6" customFormat="1" ht="31.5" customHeight="1">
      <c r="A19" s="574"/>
      <c r="B19" s="545" t="s">
        <v>675</v>
      </c>
      <c r="C19" s="546"/>
      <c r="D19" s="136">
        <v>15</v>
      </c>
      <c r="E19" s="100">
        <v>1</v>
      </c>
      <c r="G19" s="173"/>
      <c r="H19" s="177"/>
      <c r="I19" s="178"/>
      <c r="J19" s="179"/>
      <c r="K19" s="179"/>
      <c r="L19" s="179"/>
      <c r="M19" s="179"/>
      <c r="N19" s="179"/>
      <c r="O19" s="179"/>
      <c r="P19" s="179"/>
      <c r="Q19" s="179"/>
      <c r="R19" s="179"/>
      <c r="S19" s="179"/>
    </row>
    <row r="20" spans="1:19" s="6" customFormat="1" ht="54" customHeight="1">
      <c r="A20" s="574"/>
      <c r="B20" s="545" t="s">
        <v>670</v>
      </c>
      <c r="C20" s="546"/>
      <c r="D20" s="136">
        <v>16</v>
      </c>
      <c r="E20" s="100"/>
      <c r="G20" s="173"/>
      <c r="H20" s="541" t="s">
        <v>551</v>
      </c>
      <c r="I20" s="541"/>
      <c r="J20" s="541"/>
      <c r="K20" s="541"/>
      <c r="L20" s="541"/>
      <c r="M20" s="541"/>
      <c r="N20" s="541"/>
      <c r="O20" s="541"/>
      <c r="P20" s="541"/>
      <c r="Q20" s="541"/>
      <c r="R20" s="541"/>
      <c r="S20" s="541"/>
    </row>
    <row r="21" spans="1:11" s="6" customFormat="1" ht="53.25" customHeight="1">
      <c r="A21" s="574"/>
      <c r="B21" s="545" t="s">
        <v>1793</v>
      </c>
      <c r="C21" s="546"/>
      <c r="D21" s="136">
        <v>17</v>
      </c>
      <c r="E21" s="100">
        <v>1</v>
      </c>
      <c r="H21" s="128" t="s">
        <v>792</v>
      </c>
      <c r="I21" s="109"/>
      <c r="J21" s="41"/>
      <c r="K21" s="41"/>
    </row>
    <row r="22" spans="1:21" s="6" customFormat="1" ht="41.25" customHeight="1">
      <c r="A22" s="574"/>
      <c r="B22" s="545" t="s">
        <v>841</v>
      </c>
      <c r="C22" s="546"/>
      <c r="D22" s="136">
        <v>18</v>
      </c>
      <c r="E22" s="100">
        <v>7</v>
      </c>
      <c r="G22" s="542" t="s">
        <v>688</v>
      </c>
      <c r="H22" s="542"/>
      <c r="I22" s="566" t="s">
        <v>554</v>
      </c>
      <c r="J22" s="538" t="s">
        <v>552</v>
      </c>
      <c r="K22" s="539"/>
      <c r="L22" s="539"/>
      <c r="M22" s="539"/>
      <c r="N22" s="539"/>
      <c r="O22" s="540"/>
      <c r="P22" s="535" t="s">
        <v>553</v>
      </c>
      <c r="Q22" s="535"/>
      <c r="R22" s="535"/>
      <c r="S22" s="535"/>
      <c r="T22" s="535"/>
      <c r="U22" s="535"/>
    </row>
    <row r="23" spans="1:21" s="6" customFormat="1" ht="44.25" customHeight="1">
      <c r="A23" s="306" t="s">
        <v>1637</v>
      </c>
      <c r="B23" s="545" t="s">
        <v>1638</v>
      </c>
      <c r="C23" s="546"/>
      <c r="D23" s="136">
        <v>19</v>
      </c>
      <c r="E23" s="100">
        <v>215</v>
      </c>
      <c r="G23" s="542"/>
      <c r="H23" s="542"/>
      <c r="I23" s="567"/>
      <c r="J23" s="535" t="s">
        <v>668</v>
      </c>
      <c r="K23" s="536" t="s">
        <v>1980</v>
      </c>
      <c r="L23" s="533" t="s">
        <v>1981</v>
      </c>
      <c r="M23" s="538" t="s">
        <v>1982</v>
      </c>
      <c r="N23" s="539"/>
      <c r="O23" s="540"/>
      <c r="P23" s="533" t="s">
        <v>668</v>
      </c>
      <c r="Q23" s="533" t="s">
        <v>1980</v>
      </c>
      <c r="R23" s="533" t="s">
        <v>1981</v>
      </c>
      <c r="S23" s="535" t="s">
        <v>1983</v>
      </c>
      <c r="T23" s="535"/>
      <c r="U23" s="535"/>
    </row>
    <row r="24" spans="1:21" s="6" customFormat="1" ht="42" customHeight="1">
      <c r="A24" s="545" t="s">
        <v>843</v>
      </c>
      <c r="B24" s="569"/>
      <c r="C24" s="546"/>
      <c r="D24" s="136">
        <v>20</v>
      </c>
      <c r="E24" s="312"/>
      <c r="G24" s="542"/>
      <c r="H24" s="542"/>
      <c r="I24" s="568"/>
      <c r="J24" s="535"/>
      <c r="K24" s="537"/>
      <c r="L24" s="534"/>
      <c r="M24" s="296" t="s">
        <v>520</v>
      </c>
      <c r="N24" s="297" t="s">
        <v>1984</v>
      </c>
      <c r="O24" s="297" t="s">
        <v>1985</v>
      </c>
      <c r="P24" s="534"/>
      <c r="Q24" s="534"/>
      <c r="R24" s="534"/>
      <c r="S24" s="296" t="s">
        <v>520</v>
      </c>
      <c r="T24" s="297" t="s">
        <v>1984</v>
      </c>
      <c r="U24" s="297" t="s">
        <v>1985</v>
      </c>
    </row>
    <row r="25" spans="1:21" s="6" customFormat="1" ht="25.5" customHeight="1">
      <c r="A25" s="592" t="s">
        <v>1973</v>
      </c>
      <c r="B25" s="307" t="s">
        <v>671</v>
      </c>
      <c r="C25" s="308"/>
      <c r="D25" s="136">
        <v>21</v>
      </c>
      <c r="E25" s="100"/>
      <c r="G25" s="563" t="s">
        <v>629</v>
      </c>
      <c r="H25" s="564"/>
      <c r="I25" s="135"/>
      <c r="J25" s="296">
        <v>1</v>
      </c>
      <c r="K25" s="296">
        <v>2</v>
      </c>
      <c r="L25" s="296">
        <v>3</v>
      </c>
      <c r="M25" s="296">
        <v>4</v>
      </c>
      <c r="N25" s="296">
        <v>5</v>
      </c>
      <c r="O25" s="296">
        <v>6</v>
      </c>
      <c r="P25" s="296">
        <v>7</v>
      </c>
      <c r="Q25" s="296">
        <v>8</v>
      </c>
      <c r="R25" s="296">
        <v>9</v>
      </c>
      <c r="S25" s="296">
        <v>10</v>
      </c>
      <c r="T25" s="296">
        <v>11</v>
      </c>
      <c r="U25" s="296">
        <v>12</v>
      </c>
    </row>
    <row r="26" spans="1:21" s="6" customFormat="1" ht="25.5" customHeight="1">
      <c r="A26" s="592"/>
      <c r="B26" s="569" t="s">
        <v>1974</v>
      </c>
      <c r="C26" s="546"/>
      <c r="D26" s="136">
        <v>22</v>
      </c>
      <c r="E26" s="100"/>
      <c r="G26" s="543" t="s">
        <v>546</v>
      </c>
      <c r="H26" s="544"/>
      <c r="I26" s="136">
        <v>1</v>
      </c>
      <c r="J26" s="100">
        <v>664</v>
      </c>
      <c r="K26" s="100">
        <v>5</v>
      </c>
      <c r="L26" s="100">
        <v>49</v>
      </c>
      <c r="M26" s="100"/>
      <c r="N26" s="100">
        <v>1</v>
      </c>
      <c r="O26" s="100"/>
      <c r="P26" s="100"/>
      <c r="Q26" s="100"/>
      <c r="R26" s="100"/>
      <c r="S26" s="100"/>
      <c r="T26" s="100"/>
      <c r="U26" s="100"/>
    </row>
    <row r="27" spans="1:21" s="6" customFormat="1" ht="25.5" customHeight="1">
      <c r="A27" s="592"/>
      <c r="B27" s="569" t="s">
        <v>672</v>
      </c>
      <c r="C27" s="546"/>
      <c r="D27" s="136">
        <v>23</v>
      </c>
      <c r="E27" s="100"/>
      <c r="G27" s="543" t="s">
        <v>547</v>
      </c>
      <c r="H27" s="544"/>
      <c r="I27" s="136">
        <v>2</v>
      </c>
      <c r="J27" s="100">
        <v>222</v>
      </c>
      <c r="K27" s="100">
        <v>2</v>
      </c>
      <c r="L27" s="100">
        <v>20</v>
      </c>
      <c r="M27" s="100"/>
      <c r="N27" s="100"/>
      <c r="O27" s="100"/>
      <c r="P27" s="100"/>
      <c r="Q27" s="100"/>
      <c r="R27" s="100"/>
      <c r="S27" s="100"/>
      <c r="T27" s="100"/>
      <c r="U27" s="100"/>
    </row>
    <row r="28" spans="1:21" s="6" customFormat="1" ht="26.25" customHeight="1">
      <c r="A28" s="592"/>
      <c r="B28" s="569" t="s">
        <v>677</v>
      </c>
      <c r="C28" s="546"/>
      <c r="D28" s="136">
        <v>24</v>
      </c>
      <c r="E28" s="100"/>
      <c r="G28" s="543" t="s">
        <v>548</v>
      </c>
      <c r="H28" s="544"/>
      <c r="I28" s="136">
        <v>3</v>
      </c>
      <c r="J28" s="100">
        <v>280</v>
      </c>
      <c r="K28" s="100">
        <v>2</v>
      </c>
      <c r="L28" s="100">
        <v>15</v>
      </c>
      <c r="M28" s="100"/>
      <c r="N28" s="100">
        <v>1</v>
      </c>
      <c r="O28" s="100"/>
      <c r="P28" s="100"/>
      <c r="Q28" s="100"/>
      <c r="R28" s="100"/>
      <c r="S28" s="100"/>
      <c r="T28" s="100"/>
      <c r="U28" s="100"/>
    </row>
    <row r="29" spans="1:21" s="6" customFormat="1" ht="25.5" customHeight="1">
      <c r="A29" s="592" t="s">
        <v>2441</v>
      </c>
      <c r="B29" s="569" t="s">
        <v>1974</v>
      </c>
      <c r="C29" s="546"/>
      <c r="D29" s="136">
        <v>25</v>
      </c>
      <c r="E29" s="100"/>
      <c r="G29" s="543" t="s">
        <v>549</v>
      </c>
      <c r="H29" s="544"/>
      <c r="I29" s="136">
        <v>4</v>
      </c>
      <c r="J29" s="100">
        <v>150</v>
      </c>
      <c r="K29" s="100"/>
      <c r="L29" s="100">
        <v>12</v>
      </c>
      <c r="M29" s="100"/>
      <c r="N29" s="100"/>
      <c r="O29" s="100"/>
      <c r="P29" s="100"/>
      <c r="Q29" s="100"/>
      <c r="R29" s="100"/>
      <c r="S29" s="100"/>
      <c r="T29" s="100"/>
      <c r="U29" s="100"/>
    </row>
    <row r="30" spans="1:21" s="6" customFormat="1" ht="25.5" customHeight="1">
      <c r="A30" s="592"/>
      <c r="B30" s="565" t="s">
        <v>672</v>
      </c>
      <c r="C30" s="565"/>
      <c r="D30" s="136">
        <v>26</v>
      </c>
      <c r="E30" s="100"/>
      <c r="G30" s="543" t="s">
        <v>550</v>
      </c>
      <c r="H30" s="544"/>
      <c r="I30" s="136">
        <v>5</v>
      </c>
      <c r="J30" s="100">
        <v>12</v>
      </c>
      <c r="K30" s="100">
        <v>1</v>
      </c>
      <c r="L30" s="100">
        <v>2</v>
      </c>
      <c r="M30" s="100"/>
      <c r="N30" s="100"/>
      <c r="O30" s="100"/>
      <c r="P30" s="100"/>
      <c r="Q30" s="100"/>
      <c r="R30" s="100"/>
      <c r="S30" s="100"/>
      <c r="T30" s="100"/>
      <c r="U30" s="100"/>
    </row>
    <row r="31" spans="1:21" s="6" customFormat="1" ht="25.5" customHeight="1">
      <c r="A31" s="592"/>
      <c r="B31" s="565" t="s">
        <v>673</v>
      </c>
      <c r="C31" s="565"/>
      <c r="D31" s="136">
        <v>27</v>
      </c>
      <c r="E31" s="100"/>
      <c r="G31" s="559" t="s">
        <v>781</v>
      </c>
      <c r="H31" s="275" t="s">
        <v>679</v>
      </c>
      <c r="I31" s="136">
        <v>6</v>
      </c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</row>
    <row r="32" spans="1:21" s="6" customFormat="1" ht="27" customHeight="1">
      <c r="A32" s="592"/>
      <c r="B32" s="545" t="s">
        <v>674</v>
      </c>
      <c r="C32" s="546"/>
      <c r="D32" s="136">
        <v>28</v>
      </c>
      <c r="E32" s="100"/>
      <c r="G32" s="560"/>
      <c r="H32" s="149" t="s">
        <v>680</v>
      </c>
      <c r="I32" s="136">
        <v>7</v>
      </c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</row>
    <row r="33" spans="1:21" s="39" customFormat="1" ht="28.5" customHeight="1">
      <c r="A33" s="290" t="s">
        <v>844</v>
      </c>
      <c r="B33" s="545" t="s">
        <v>845</v>
      </c>
      <c r="C33" s="546"/>
      <c r="D33" s="136">
        <v>29</v>
      </c>
      <c r="E33" s="100"/>
      <c r="G33" s="560"/>
      <c r="H33" s="275" t="s">
        <v>1861</v>
      </c>
      <c r="I33" s="136">
        <v>8</v>
      </c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</row>
    <row r="34" spans="1:21" s="6" customFormat="1" ht="57.75" customHeight="1">
      <c r="A34" s="290" t="s">
        <v>1975</v>
      </c>
      <c r="B34" s="545" t="s">
        <v>2442</v>
      </c>
      <c r="C34" s="546"/>
      <c r="D34" s="136">
        <v>30</v>
      </c>
      <c r="E34" s="100"/>
      <c r="G34" s="560"/>
      <c r="H34" s="275" t="s">
        <v>782</v>
      </c>
      <c r="I34" s="136">
        <v>9</v>
      </c>
      <c r="J34" s="100">
        <v>4</v>
      </c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</row>
    <row r="35" spans="1:19" s="7" customFormat="1" ht="47.25" customHeight="1">
      <c r="A35" s="291" t="s">
        <v>775</v>
      </c>
      <c r="B35" s="545" t="s">
        <v>776</v>
      </c>
      <c r="C35" s="546"/>
      <c r="D35" s="136">
        <v>31</v>
      </c>
      <c r="E35" s="100"/>
      <c r="F35" s="40"/>
      <c r="G35" s="274"/>
      <c r="H35" s="561" t="s">
        <v>793</v>
      </c>
      <c r="I35" s="561"/>
      <c r="J35" s="561"/>
      <c r="K35" s="561"/>
      <c r="L35" s="561"/>
      <c r="M35" s="561"/>
      <c r="N35" s="561"/>
      <c r="O35" s="561"/>
      <c r="P35" s="561"/>
      <c r="Q35" s="561"/>
      <c r="R35" s="179"/>
      <c r="S35" s="179"/>
    </row>
    <row r="36" spans="1:19" s="6" customFormat="1" ht="39.75" customHeight="1">
      <c r="A36" s="277" t="s">
        <v>1976</v>
      </c>
      <c r="B36" s="545" t="s">
        <v>777</v>
      </c>
      <c r="C36" s="546"/>
      <c r="D36" s="136">
        <v>32</v>
      </c>
      <c r="E36" s="110">
        <v>2</v>
      </c>
      <c r="G36" s="194"/>
      <c r="H36" s="177"/>
      <c r="I36" s="178"/>
      <c r="J36" s="179"/>
      <c r="K36" s="179"/>
      <c r="L36" s="179"/>
      <c r="M36" s="179"/>
      <c r="N36" s="179"/>
      <c r="O36" s="179"/>
      <c r="P36" s="179"/>
      <c r="Q36" s="179"/>
      <c r="R36" s="179"/>
      <c r="S36" s="179"/>
    </row>
    <row r="37" spans="1:19" s="6" customFormat="1" ht="39.75" customHeight="1">
      <c r="A37" s="418" t="s">
        <v>1977</v>
      </c>
      <c r="B37" s="545" t="s">
        <v>846</v>
      </c>
      <c r="C37" s="546"/>
      <c r="D37" s="136">
        <v>33</v>
      </c>
      <c r="E37" s="110"/>
      <c r="F37" s="195"/>
      <c r="G37" s="194"/>
      <c r="H37" s="177"/>
      <c r="I37" s="178"/>
      <c r="J37" s="179"/>
      <c r="K37" s="179"/>
      <c r="L37" s="179"/>
      <c r="M37" s="179"/>
      <c r="N37" s="179"/>
      <c r="O37" s="179"/>
      <c r="P37" s="179"/>
      <c r="Q37" s="179"/>
      <c r="R37" s="179"/>
      <c r="S37" s="179"/>
    </row>
    <row r="38" spans="1:19" s="6" customFormat="1" ht="54" customHeight="1">
      <c r="A38" s="419"/>
      <c r="B38" s="545" t="s">
        <v>847</v>
      </c>
      <c r="C38" s="546"/>
      <c r="D38" s="136">
        <v>34</v>
      </c>
      <c r="E38" s="110"/>
      <c r="F38" s="195"/>
      <c r="G38" s="194"/>
      <c r="H38" s="561"/>
      <c r="I38" s="561"/>
      <c r="J38" s="561"/>
      <c r="K38" s="561"/>
      <c r="L38" s="561"/>
      <c r="M38" s="561"/>
      <c r="N38" s="561"/>
      <c r="O38" s="561"/>
      <c r="P38" s="561"/>
      <c r="Q38" s="561"/>
      <c r="R38" s="7"/>
      <c r="S38" s="7"/>
    </row>
    <row r="39" spans="1:19" s="6" customFormat="1" ht="39.75" customHeight="1">
      <c r="A39" s="418" t="s">
        <v>1978</v>
      </c>
      <c r="B39" s="545" t="s">
        <v>848</v>
      </c>
      <c r="C39" s="546"/>
      <c r="D39" s="136">
        <v>35</v>
      </c>
      <c r="E39" s="110"/>
      <c r="F39" s="195"/>
      <c r="G39" s="40"/>
      <c r="J39" s="557" t="s">
        <v>1624</v>
      </c>
      <c r="K39" s="557"/>
      <c r="L39" s="562" t="s">
        <v>2458</v>
      </c>
      <c r="M39" s="562"/>
      <c r="N39" s="562"/>
      <c r="O39" s="562"/>
      <c r="P39" s="562"/>
      <c r="Q39" s="562"/>
      <c r="R39" s="562"/>
      <c r="S39" s="562"/>
    </row>
    <row r="40" spans="1:19" s="6" customFormat="1" ht="36.75" customHeight="1">
      <c r="A40" s="419"/>
      <c r="B40" s="545" t="s">
        <v>849</v>
      </c>
      <c r="C40" s="546"/>
      <c r="D40" s="136">
        <v>36</v>
      </c>
      <c r="E40" s="100"/>
      <c r="J40" s="551"/>
      <c r="K40" s="551"/>
      <c r="L40" s="550" t="s">
        <v>522</v>
      </c>
      <c r="M40" s="550"/>
      <c r="N40" s="550"/>
      <c r="O40" s="550"/>
      <c r="P40" s="550"/>
      <c r="Q40" s="550"/>
      <c r="R40" s="550"/>
      <c r="S40" s="550"/>
    </row>
    <row r="41" spans="1:19" s="6" customFormat="1" ht="36.75" customHeight="1">
      <c r="A41" s="292"/>
      <c r="B41" s="293"/>
      <c r="C41" s="293"/>
      <c r="D41" s="294"/>
      <c r="E41" s="295"/>
      <c r="J41" s="552" t="s">
        <v>497</v>
      </c>
      <c r="K41" s="552"/>
      <c r="L41" s="558" t="s">
        <v>2459</v>
      </c>
      <c r="M41" s="558"/>
      <c r="N41" s="558"/>
      <c r="O41" s="558"/>
      <c r="P41" s="558"/>
      <c r="Q41" s="558"/>
      <c r="R41" s="558"/>
      <c r="S41" s="558"/>
    </row>
    <row r="42" spans="2:19" s="6" customFormat="1" ht="39.75" customHeight="1">
      <c r="B42" s="553" t="s">
        <v>1778</v>
      </c>
      <c r="C42" s="553"/>
      <c r="D42" s="162"/>
      <c r="E42" s="258"/>
      <c r="J42" s="552"/>
      <c r="K42" s="552"/>
      <c r="L42" s="556" t="s">
        <v>2460</v>
      </c>
      <c r="M42" s="556"/>
      <c r="N42" s="556"/>
      <c r="O42" s="556"/>
      <c r="P42" s="556"/>
      <c r="Q42" s="556"/>
      <c r="R42" s="556"/>
      <c r="S42" s="556"/>
    </row>
    <row r="43" spans="2:19" s="6" customFormat="1" ht="28.5" customHeight="1">
      <c r="B43" s="547" t="s">
        <v>640</v>
      </c>
      <c r="C43" s="547"/>
      <c r="D43" s="163"/>
      <c r="E43" s="259">
        <v>31</v>
      </c>
      <c r="J43" s="552"/>
      <c r="K43" s="552"/>
      <c r="L43" s="550" t="s">
        <v>522</v>
      </c>
      <c r="M43" s="550"/>
      <c r="N43" s="550"/>
      <c r="O43" s="550"/>
      <c r="P43" s="550"/>
      <c r="Q43" s="550"/>
      <c r="R43" s="550"/>
      <c r="S43" s="550"/>
    </row>
    <row r="44" spans="2:19" s="6" customFormat="1" ht="28.5" customHeight="1">
      <c r="B44" s="548" t="s">
        <v>641</v>
      </c>
      <c r="C44" s="549"/>
      <c r="D44" s="163"/>
      <c r="E44" s="257">
        <v>1</v>
      </c>
      <c r="J44" s="7"/>
      <c r="K44" s="112" t="s">
        <v>559</v>
      </c>
      <c r="L44" s="554" t="s">
        <v>2461</v>
      </c>
      <c r="M44" s="554"/>
      <c r="N44" s="554"/>
      <c r="O44" s="111"/>
      <c r="P44" s="555" t="s">
        <v>2462</v>
      </c>
      <c r="Q44" s="555"/>
      <c r="R44" s="555"/>
      <c r="S44" s="555"/>
    </row>
    <row r="45" spans="6:19" s="6" customFormat="1" ht="24.75" customHeight="1">
      <c r="F45" s="5"/>
      <c r="H45" s="5"/>
      <c r="I45" s="108"/>
      <c r="J45" s="7"/>
      <c r="K45" s="120"/>
      <c r="L45" s="121"/>
      <c r="M45" s="119" t="s">
        <v>496</v>
      </c>
      <c r="N45" s="120"/>
      <c r="O45" s="122"/>
      <c r="P45" s="123" t="s">
        <v>560</v>
      </c>
      <c r="Q45" s="40"/>
      <c r="R45" s="40"/>
      <c r="S45" s="40"/>
    </row>
    <row r="46" ht="18" customHeight="1"/>
  </sheetData>
  <sheetProtection/>
  <mergeCells count="99">
    <mergeCell ref="A29:A32"/>
    <mergeCell ref="A18:A22"/>
    <mergeCell ref="A10:A15"/>
    <mergeCell ref="B21:C21"/>
    <mergeCell ref="B12:C12"/>
    <mergeCell ref="B13:C13"/>
    <mergeCell ref="B18:C18"/>
    <mergeCell ref="A24:C24"/>
    <mergeCell ref="A16:C16"/>
    <mergeCell ref="B14:C14"/>
    <mergeCell ref="G9:H9"/>
    <mergeCell ref="G10:H10"/>
    <mergeCell ref="G11:H11"/>
    <mergeCell ref="G8:H8"/>
    <mergeCell ref="B30:C30"/>
    <mergeCell ref="B29:C29"/>
    <mergeCell ref="G14:G17"/>
    <mergeCell ref="B15:C15"/>
    <mergeCell ref="A17:C17"/>
    <mergeCell ref="A25:A28"/>
    <mergeCell ref="G13:H13"/>
    <mergeCell ref="H3:S3"/>
    <mergeCell ref="H4:I4"/>
    <mergeCell ref="J6:J7"/>
    <mergeCell ref="K6:K7"/>
    <mergeCell ref="L6:L7"/>
    <mergeCell ref="P6:P7"/>
    <mergeCell ref="Q6:Q7"/>
    <mergeCell ref="I5:I7"/>
    <mergeCell ref="G5:H7"/>
    <mergeCell ref="A3:E3"/>
    <mergeCell ref="B6:C6"/>
    <mergeCell ref="A7:C7"/>
    <mergeCell ref="A5:A6"/>
    <mergeCell ref="B5:C5"/>
    <mergeCell ref="B10:B11"/>
    <mergeCell ref="B8:C8"/>
    <mergeCell ref="A8:A9"/>
    <mergeCell ref="B9:C9"/>
    <mergeCell ref="B19:C19"/>
    <mergeCell ref="B22:C22"/>
    <mergeCell ref="B23:C23"/>
    <mergeCell ref="G26:H26"/>
    <mergeCell ref="I22:I24"/>
    <mergeCell ref="B35:C35"/>
    <mergeCell ref="B27:C27"/>
    <mergeCell ref="B26:C26"/>
    <mergeCell ref="B28:C28"/>
    <mergeCell ref="B20:C20"/>
    <mergeCell ref="G25:H25"/>
    <mergeCell ref="G27:H27"/>
    <mergeCell ref="G28:H28"/>
    <mergeCell ref="B31:C31"/>
    <mergeCell ref="B32:C32"/>
    <mergeCell ref="G29:H29"/>
    <mergeCell ref="G30:H30"/>
    <mergeCell ref="J39:K39"/>
    <mergeCell ref="B38:C38"/>
    <mergeCell ref="L41:S41"/>
    <mergeCell ref="G31:G34"/>
    <mergeCell ref="H38:Q38"/>
    <mergeCell ref="L39:S39"/>
    <mergeCell ref="H35:Q35"/>
    <mergeCell ref="B36:C36"/>
    <mergeCell ref="B43:C43"/>
    <mergeCell ref="B44:C44"/>
    <mergeCell ref="L40:S40"/>
    <mergeCell ref="J40:K40"/>
    <mergeCell ref="J41:K43"/>
    <mergeCell ref="L43:S43"/>
    <mergeCell ref="B42:C42"/>
    <mergeCell ref="L44:N44"/>
    <mergeCell ref="P44:S44"/>
    <mergeCell ref="L42:S42"/>
    <mergeCell ref="A39:A40"/>
    <mergeCell ref="A37:A38"/>
    <mergeCell ref="B40:C40"/>
    <mergeCell ref="B39:C39"/>
    <mergeCell ref="B37:C37"/>
    <mergeCell ref="B33:C33"/>
    <mergeCell ref="B34:C34"/>
    <mergeCell ref="J5:O5"/>
    <mergeCell ref="P5:U5"/>
    <mergeCell ref="M6:O6"/>
    <mergeCell ref="R6:R7"/>
    <mergeCell ref="S6:U6"/>
    <mergeCell ref="J22:O22"/>
    <mergeCell ref="P22:U22"/>
    <mergeCell ref="H20:S20"/>
    <mergeCell ref="G22:H24"/>
    <mergeCell ref="G12:H12"/>
    <mergeCell ref="R23:R24"/>
    <mergeCell ref="S23:U23"/>
    <mergeCell ref="J23:J24"/>
    <mergeCell ref="K23:K24"/>
    <mergeCell ref="L23:L24"/>
    <mergeCell ref="M23:O23"/>
    <mergeCell ref="P23:P24"/>
    <mergeCell ref="Q23:Q24"/>
  </mergeCells>
  <printOptions/>
  <pageMargins left="0.5905511811023623" right="0.15748031496062992" top="0.7874015748031497" bottom="0.2755905511811024" header="0" footer="0"/>
  <pageSetup fitToHeight="1" fitToWidth="1" horizontalDpi="600" verticalDpi="600" orientation="landscape" paperSize="9" scale="3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AT119"/>
  <sheetViews>
    <sheetView zoomScale="40" zoomScaleNormal="40" zoomScaleSheetLayoutView="40" zoomScalePageLayoutView="0" workbookViewId="0" topLeftCell="A10">
      <selection activeCell="A10" sqref="A10:B10"/>
    </sheetView>
  </sheetViews>
  <sheetFormatPr defaultColWidth="9.140625" defaultRowHeight="12.75"/>
  <cols>
    <col min="2" max="2" width="41.7109375" style="0" customWidth="1"/>
    <col min="3" max="3" width="6.57421875" style="0" customWidth="1"/>
    <col min="4" max="4" width="13.8515625" style="0" customWidth="1"/>
    <col min="6" max="6" width="10.00390625" style="0" customWidth="1"/>
    <col min="7" max="7" width="10.57421875" style="0" customWidth="1"/>
    <col min="16" max="16" width="10.00390625" style="0" customWidth="1"/>
    <col min="20" max="20" width="9.7109375" style="0" customWidth="1"/>
    <col min="21" max="21" width="10.8515625" style="0" customWidth="1"/>
    <col min="29" max="29" width="8.28125" style="0" customWidth="1"/>
    <col min="30" max="30" width="9.7109375" style="0" customWidth="1"/>
    <col min="32" max="32" width="12.7109375" style="0" customWidth="1"/>
    <col min="33" max="33" width="15.8515625" style="0" customWidth="1"/>
    <col min="36" max="36" width="8.8515625" style="0" customWidth="1"/>
    <col min="37" max="37" width="17.00390625" style="0" customWidth="1"/>
    <col min="38" max="38" width="15.7109375" style="0" customWidth="1"/>
    <col min="39" max="39" width="12.7109375" style="0" customWidth="1"/>
    <col min="43" max="43" width="16.7109375" style="0" customWidth="1"/>
    <col min="45" max="45" width="12.57421875" style="0" customWidth="1"/>
    <col min="46" max="46" width="11.140625" style="0" customWidth="1"/>
  </cols>
  <sheetData>
    <row r="1" spans="1:46" ht="39.75" customHeight="1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52" t="s">
        <v>1721</v>
      </c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</row>
    <row r="2" spans="1:46" ht="23.25">
      <c r="A2" s="201" t="s">
        <v>603</v>
      </c>
      <c r="B2" s="202"/>
      <c r="C2" s="203"/>
      <c r="D2" s="204"/>
      <c r="E2" s="202"/>
      <c r="F2" s="203"/>
      <c r="G2" s="205" t="s">
        <v>676</v>
      </c>
      <c r="H2" s="206"/>
      <c r="I2" s="206"/>
      <c r="J2" s="206"/>
      <c r="K2" s="207"/>
      <c r="L2" s="207"/>
      <c r="M2" s="207"/>
      <c r="N2" s="208"/>
      <c r="O2" s="209"/>
      <c r="P2" s="207"/>
      <c r="Q2" s="207"/>
      <c r="R2" s="21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</row>
    <row r="3" spans="1:46" ht="107.25" customHeight="1">
      <c r="A3" s="635" t="s">
        <v>1640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35"/>
      <c r="AI3" s="635"/>
      <c r="AJ3" s="635"/>
      <c r="AK3" s="635"/>
      <c r="AL3" s="635"/>
      <c r="AM3" s="635"/>
      <c r="AN3" s="635"/>
      <c r="AO3" s="635"/>
      <c r="AP3" s="635"/>
      <c r="AQ3" s="635"/>
      <c r="AR3" s="635"/>
      <c r="AS3" s="635"/>
      <c r="AT3" s="635"/>
    </row>
    <row r="4" spans="1:46" ht="76.5" customHeight="1" thickBot="1">
      <c r="A4" s="636" t="s">
        <v>1791</v>
      </c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6"/>
      <c r="N4" s="636"/>
      <c r="O4" s="636"/>
      <c r="P4" s="636"/>
      <c r="Q4" s="636"/>
      <c r="R4" s="636"/>
      <c r="S4" s="636"/>
      <c r="T4" s="636"/>
      <c r="U4" s="636"/>
      <c r="V4" s="636"/>
      <c r="W4" s="636"/>
      <c r="X4" s="636"/>
      <c r="Y4" s="636"/>
      <c r="Z4" s="636"/>
      <c r="AA4" s="636"/>
      <c r="AB4" s="636"/>
      <c r="AC4" s="636"/>
      <c r="AD4" s="636"/>
      <c r="AE4" s="636"/>
      <c r="AF4" s="636"/>
      <c r="AG4" s="636"/>
      <c r="AH4" s="636"/>
      <c r="AI4" s="636"/>
      <c r="AJ4" s="636"/>
      <c r="AK4" s="636"/>
      <c r="AL4" s="636"/>
      <c r="AM4" s="636"/>
      <c r="AN4" s="636"/>
      <c r="AO4" s="636"/>
      <c r="AP4" s="636"/>
      <c r="AQ4" s="636"/>
      <c r="AR4" s="636"/>
      <c r="AS4" s="636"/>
      <c r="AT4" s="636"/>
    </row>
    <row r="5" spans="1:46" ht="137.25" customHeight="1">
      <c r="A5" s="637" t="s">
        <v>1720</v>
      </c>
      <c r="B5" s="638"/>
      <c r="C5" s="643" t="s">
        <v>495</v>
      </c>
      <c r="D5" s="646" t="s">
        <v>1641</v>
      </c>
      <c r="E5" s="649" t="s">
        <v>686</v>
      </c>
      <c r="F5" s="649"/>
      <c r="G5" s="649"/>
      <c r="H5" s="649"/>
      <c r="I5" s="649"/>
      <c r="J5" s="649"/>
      <c r="K5" s="649"/>
      <c r="L5" s="649"/>
      <c r="M5" s="649"/>
      <c r="N5" s="649"/>
      <c r="O5" s="649"/>
      <c r="P5" s="649"/>
      <c r="Q5" s="649"/>
      <c r="R5" s="649"/>
      <c r="S5" s="649"/>
      <c r="T5" s="649"/>
      <c r="U5" s="649"/>
      <c r="V5" s="650" t="s">
        <v>685</v>
      </c>
      <c r="W5" s="651"/>
      <c r="X5" s="651"/>
      <c r="Y5" s="651"/>
      <c r="Z5" s="651"/>
      <c r="AA5" s="652"/>
      <c r="AB5" s="656" t="s">
        <v>1711</v>
      </c>
      <c r="AC5" s="657"/>
      <c r="AD5" s="658" t="s">
        <v>798</v>
      </c>
      <c r="AE5" s="658"/>
      <c r="AF5" s="619" t="s">
        <v>822</v>
      </c>
      <c r="AG5" s="619"/>
      <c r="AH5" s="628" t="s">
        <v>744</v>
      </c>
      <c r="AI5" s="630" t="s">
        <v>1642</v>
      </c>
      <c r="AJ5" s="628" t="s">
        <v>1643</v>
      </c>
      <c r="AK5" s="628" t="s">
        <v>774</v>
      </c>
      <c r="AL5" s="620" t="s">
        <v>745</v>
      </c>
      <c r="AM5" s="653" t="s">
        <v>827</v>
      </c>
      <c r="AN5" s="654"/>
      <c r="AO5" s="654"/>
      <c r="AP5" s="654"/>
      <c r="AQ5" s="654"/>
      <c r="AR5" s="654"/>
      <c r="AS5" s="655"/>
      <c r="AT5" s="632" t="s">
        <v>1719</v>
      </c>
    </row>
    <row r="6" spans="1:46" ht="42" customHeight="1">
      <c r="A6" s="639"/>
      <c r="B6" s="640"/>
      <c r="C6" s="644"/>
      <c r="D6" s="647"/>
      <c r="E6" s="496" t="s">
        <v>626</v>
      </c>
      <c r="F6" s="496"/>
      <c r="G6" s="496"/>
      <c r="H6" s="496"/>
      <c r="I6" s="496"/>
      <c r="J6" s="496"/>
      <c r="K6" s="496"/>
      <c r="L6" s="496"/>
      <c r="M6" s="496"/>
      <c r="N6" s="496"/>
      <c r="O6" s="496"/>
      <c r="P6" s="496" t="s">
        <v>627</v>
      </c>
      <c r="Q6" s="496"/>
      <c r="R6" s="496"/>
      <c r="S6" s="496"/>
      <c r="T6" s="496"/>
      <c r="U6" s="496"/>
      <c r="V6" s="497" t="s">
        <v>626</v>
      </c>
      <c r="W6" s="498"/>
      <c r="X6" s="498"/>
      <c r="Y6" s="498"/>
      <c r="Z6" s="499"/>
      <c r="AA6" s="623" t="s">
        <v>479</v>
      </c>
      <c r="AB6" s="598" t="s">
        <v>713</v>
      </c>
      <c r="AC6" s="598" t="s">
        <v>480</v>
      </c>
      <c r="AD6" s="453" t="s">
        <v>616</v>
      </c>
      <c r="AE6" s="451" t="s">
        <v>746</v>
      </c>
      <c r="AF6" s="473" t="s">
        <v>823</v>
      </c>
      <c r="AG6" s="473" t="s">
        <v>1644</v>
      </c>
      <c r="AH6" s="626"/>
      <c r="AI6" s="474"/>
      <c r="AJ6" s="626"/>
      <c r="AK6" s="626"/>
      <c r="AL6" s="457"/>
      <c r="AM6" s="476" t="s">
        <v>1712</v>
      </c>
      <c r="AN6" s="474" t="s">
        <v>1713</v>
      </c>
      <c r="AO6" s="475" t="s">
        <v>1714</v>
      </c>
      <c r="AP6" s="474" t="s">
        <v>1715</v>
      </c>
      <c r="AQ6" s="473" t="s">
        <v>1716</v>
      </c>
      <c r="AR6" s="473" t="s">
        <v>1717</v>
      </c>
      <c r="AS6" s="473" t="s">
        <v>1718</v>
      </c>
      <c r="AT6" s="633"/>
    </row>
    <row r="7" spans="1:46" ht="141.75" customHeight="1">
      <c r="A7" s="639"/>
      <c r="B7" s="640"/>
      <c r="C7" s="644"/>
      <c r="D7" s="647"/>
      <c r="E7" s="451" t="s">
        <v>748</v>
      </c>
      <c r="F7" s="601" t="s">
        <v>749</v>
      </c>
      <c r="G7" s="601"/>
      <c r="H7" s="451" t="s">
        <v>750</v>
      </c>
      <c r="I7" s="496" t="s">
        <v>628</v>
      </c>
      <c r="J7" s="496"/>
      <c r="K7" s="496"/>
      <c r="L7" s="496"/>
      <c r="M7" s="451" t="s">
        <v>751</v>
      </c>
      <c r="N7" s="451" t="s">
        <v>752</v>
      </c>
      <c r="O7" s="531" t="s">
        <v>753</v>
      </c>
      <c r="P7" s="496" t="s">
        <v>481</v>
      </c>
      <c r="Q7" s="496"/>
      <c r="R7" s="496"/>
      <c r="S7" s="496" t="s">
        <v>754</v>
      </c>
      <c r="T7" s="496"/>
      <c r="U7" s="451" t="s">
        <v>755</v>
      </c>
      <c r="V7" s="598" t="s">
        <v>756</v>
      </c>
      <c r="W7" s="598" t="s">
        <v>482</v>
      </c>
      <c r="X7" s="598" t="s">
        <v>757</v>
      </c>
      <c r="Y7" s="598" t="s">
        <v>628</v>
      </c>
      <c r="Z7" s="598" t="s">
        <v>758</v>
      </c>
      <c r="AA7" s="623"/>
      <c r="AB7" s="622"/>
      <c r="AC7" s="622"/>
      <c r="AD7" s="626"/>
      <c r="AE7" s="451"/>
      <c r="AF7" s="474"/>
      <c r="AG7" s="474"/>
      <c r="AH7" s="626"/>
      <c r="AI7" s="474"/>
      <c r="AJ7" s="626"/>
      <c r="AK7" s="626"/>
      <c r="AL7" s="457"/>
      <c r="AM7" s="476"/>
      <c r="AN7" s="474"/>
      <c r="AO7" s="459"/>
      <c r="AP7" s="474"/>
      <c r="AQ7" s="474"/>
      <c r="AR7" s="474"/>
      <c r="AS7" s="474"/>
      <c r="AT7" s="633"/>
    </row>
    <row r="8" spans="1:46" ht="207.75" customHeight="1" thickBot="1">
      <c r="A8" s="641"/>
      <c r="B8" s="642"/>
      <c r="C8" s="645"/>
      <c r="D8" s="648"/>
      <c r="E8" s="600"/>
      <c r="F8" s="211" t="s">
        <v>1645</v>
      </c>
      <c r="G8" s="211" t="s">
        <v>759</v>
      </c>
      <c r="H8" s="600"/>
      <c r="I8" s="211" t="s">
        <v>760</v>
      </c>
      <c r="J8" s="211" t="s">
        <v>727</v>
      </c>
      <c r="K8" s="211" t="s">
        <v>761</v>
      </c>
      <c r="L8" s="211" t="s">
        <v>617</v>
      </c>
      <c r="M8" s="600"/>
      <c r="N8" s="600"/>
      <c r="O8" s="602"/>
      <c r="P8" s="211" t="s">
        <v>762</v>
      </c>
      <c r="Q8" s="211" t="s">
        <v>484</v>
      </c>
      <c r="R8" s="211" t="s">
        <v>763</v>
      </c>
      <c r="S8" s="211" t="s">
        <v>484</v>
      </c>
      <c r="T8" s="211" t="s">
        <v>763</v>
      </c>
      <c r="U8" s="600"/>
      <c r="V8" s="599"/>
      <c r="W8" s="599"/>
      <c r="X8" s="599"/>
      <c r="Y8" s="599"/>
      <c r="Z8" s="599"/>
      <c r="AA8" s="624"/>
      <c r="AB8" s="599"/>
      <c r="AC8" s="599"/>
      <c r="AD8" s="627"/>
      <c r="AE8" s="600"/>
      <c r="AF8" s="625"/>
      <c r="AG8" s="625"/>
      <c r="AH8" s="627"/>
      <c r="AI8" s="625"/>
      <c r="AJ8" s="627"/>
      <c r="AK8" s="627"/>
      <c r="AL8" s="621"/>
      <c r="AM8" s="629"/>
      <c r="AN8" s="625"/>
      <c r="AO8" s="631"/>
      <c r="AP8" s="625"/>
      <c r="AQ8" s="625"/>
      <c r="AR8" s="625"/>
      <c r="AS8" s="625"/>
      <c r="AT8" s="634"/>
    </row>
    <row r="9" spans="1:46" ht="17.25" thickBot="1">
      <c r="A9" s="613" t="s">
        <v>1646</v>
      </c>
      <c r="B9" s="614"/>
      <c r="C9" s="212"/>
      <c r="D9" s="213">
        <v>1</v>
      </c>
      <c r="E9" s="214">
        <v>2</v>
      </c>
      <c r="F9" s="214">
        <v>3</v>
      </c>
      <c r="G9" s="214">
        <v>4</v>
      </c>
      <c r="H9" s="214">
        <v>5</v>
      </c>
      <c r="I9" s="214">
        <v>6</v>
      </c>
      <c r="J9" s="214">
        <v>7</v>
      </c>
      <c r="K9" s="214">
        <v>8</v>
      </c>
      <c r="L9" s="214">
        <v>9</v>
      </c>
      <c r="M9" s="214">
        <v>10</v>
      </c>
      <c r="N9" s="214">
        <v>11</v>
      </c>
      <c r="O9" s="214">
        <v>12</v>
      </c>
      <c r="P9" s="214">
        <v>13</v>
      </c>
      <c r="Q9" s="214">
        <v>14</v>
      </c>
      <c r="R9" s="214">
        <v>15</v>
      </c>
      <c r="S9" s="214">
        <v>16</v>
      </c>
      <c r="T9" s="214">
        <v>17</v>
      </c>
      <c r="U9" s="214">
        <v>18</v>
      </c>
      <c r="V9" s="214">
        <v>19</v>
      </c>
      <c r="W9" s="214">
        <v>20</v>
      </c>
      <c r="X9" s="214">
        <v>21</v>
      </c>
      <c r="Y9" s="214">
        <v>22</v>
      </c>
      <c r="Z9" s="214">
        <v>23</v>
      </c>
      <c r="AA9" s="214">
        <v>24</v>
      </c>
      <c r="AB9" s="214">
        <v>25</v>
      </c>
      <c r="AC9" s="214">
        <v>26</v>
      </c>
      <c r="AD9" s="214">
        <v>27</v>
      </c>
      <c r="AE9" s="214">
        <v>28</v>
      </c>
      <c r="AF9" s="214">
        <v>29</v>
      </c>
      <c r="AG9" s="214">
        <v>30</v>
      </c>
      <c r="AH9" s="214">
        <v>31</v>
      </c>
      <c r="AI9" s="214">
        <v>32</v>
      </c>
      <c r="AJ9" s="214">
        <v>33</v>
      </c>
      <c r="AK9" s="214">
        <v>34</v>
      </c>
      <c r="AL9" s="214">
        <v>35</v>
      </c>
      <c r="AM9" s="214">
        <v>36</v>
      </c>
      <c r="AN9" s="214">
        <v>37</v>
      </c>
      <c r="AO9" s="214">
        <v>38</v>
      </c>
      <c r="AP9" s="214">
        <v>39</v>
      </c>
      <c r="AQ9" s="214">
        <v>40</v>
      </c>
      <c r="AR9" s="214">
        <v>41</v>
      </c>
      <c r="AS9" s="214">
        <v>42</v>
      </c>
      <c r="AT9" s="215">
        <v>43</v>
      </c>
    </row>
    <row r="10" spans="1:46" ht="128.25" customHeight="1" thickBot="1">
      <c r="A10" s="615" t="s">
        <v>1783</v>
      </c>
      <c r="B10" s="616"/>
      <c r="C10" s="216" t="s">
        <v>1647</v>
      </c>
      <c r="D10" s="231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3"/>
    </row>
    <row r="11" spans="1:46" ht="21" customHeight="1">
      <c r="A11" s="604" t="s">
        <v>1648</v>
      </c>
      <c r="B11" s="217" t="s">
        <v>1649</v>
      </c>
      <c r="C11" s="218">
        <v>2</v>
      </c>
      <c r="D11" s="234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6"/>
    </row>
    <row r="12" spans="1:46" ht="20.25">
      <c r="A12" s="604"/>
      <c r="B12" s="217" t="s">
        <v>654</v>
      </c>
      <c r="C12" s="218">
        <v>3</v>
      </c>
      <c r="D12" s="234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6"/>
    </row>
    <row r="13" spans="1:46" ht="20.25">
      <c r="A13" s="604"/>
      <c r="B13" s="217" t="s">
        <v>655</v>
      </c>
      <c r="C13" s="218">
        <v>4</v>
      </c>
      <c r="D13" s="234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6"/>
    </row>
    <row r="14" spans="1:46" ht="20.25">
      <c r="A14" s="604"/>
      <c r="B14" s="217" t="s">
        <v>1650</v>
      </c>
      <c r="C14" s="218">
        <v>5</v>
      </c>
      <c r="D14" s="234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6"/>
    </row>
    <row r="15" spans="1:46" ht="20.25">
      <c r="A15" s="604"/>
      <c r="B15" s="217" t="s">
        <v>657</v>
      </c>
      <c r="C15" s="218">
        <v>6</v>
      </c>
      <c r="D15" s="234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6"/>
    </row>
    <row r="16" spans="1:46" ht="40.5">
      <c r="A16" s="605"/>
      <c r="B16" s="219" t="s">
        <v>1651</v>
      </c>
      <c r="C16" s="218">
        <v>7</v>
      </c>
      <c r="D16" s="237"/>
      <c r="E16" s="238"/>
      <c r="F16" s="238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9"/>
    </row>
    <row r="17" spans="1:46" ht="20.25">
      <c r="A17" s="605"/>
      <c r="B17" s="219" t="s">
        <v>1652</v>
      </c>
      <c r="C17" s="218">
        <v>8</v>
      </c>
      <c r="D17" s="237"/>
      <c r="E17" s="238"/>
      <c r="F17" s="238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9"/>
    </row>
    <row r="18" spans="1:46" ht="20.25">
      <c r="A18" s="605"/>
      <c r="B18" s="219" t="s">
        <v>1653</v>
      </c>
      <c r="C18" s="218">
        <v>9</v>
      </c>
      <c r="D18" s="237"/>
      <c r="E18" s="238"/>
      <c r="F18" s="238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9"/>
    </row>
    <row r="19" spans="1:46" ht="20.25">
      <c r="A19" s="605"/>
      <c r="B19" s="219" t="s">
        <v>1654</v>
      </c>
      <c r="C19" s="218">
        <v>10</v>
      </c>
      <c r="D19" s="237"/>
      <c r="E19" s="238"/>
      <c r="F19" s="238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9"/>
    </row>
    <row r="20" spans="1:46" ht="20.25">
      <c r="A20" s="617"/>
      <c r="B20" s="220" t="s">
        <v>659</v>
      </c>
      <c r="C20" s="218">
        <v>11</v>
      </c>
      <c r="D20" s="240"/>
      <c r="E20" s="241"/>
      <c r="F20" s="241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42"/>
    </row>
    <row r="21" spans="1:46" ht="20.25">
      <c r="A21" s="617"/>
      <c r="B21" s="220" t="s">
        <v>660</v>
      </c>
      <c r="C21" s="218">
        <v>12</v>
      </c>
      <c r="D21" s="240"/>
      <c r="E21" s="241"/>
      <c r="F21" s="241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42"/>
    </row>
    <row r="22" spans="1:46" ht="20.25">
      <c r="A22" s="617"/>
      <c r="B22" s="220" t="s">
        <v>1655</v>
      </c>
      <c r="C22" s="218">
        <v>13</v>
      </c>
      <c r="D22" s="240"/>
      <c r="E22" s="241"/>
      <c r="F22" s="241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42"/>
    </row>
    <row r="23" spans="1:46" ht="20.25">
      <c r="A23" s="617"/>
      <c r="B23" s="220" t="s">
        <v>663</v>
      </c>
      <c r="C23" s="218">
        <v>14</v>
      </c>
      <c r="D23" s="240"/>
      <c r="E23" s="241"/>
      <c r="F23" s="241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42"/>
    </row>
    <row r="24" spans="1:46" ht="20.25">
      <c r="A24" s="617"/>
      <c r="B24" s="220" t="s">
        <v>1656</v>
      </c>
      <c r="C24" s="218">
        <v>15</v>
      </c>
      <c r="D24" s="240"/>
      <c r="E24" s="241"/>
      <c r="F24" s="241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42"/>
    </row>
    <row r="25" spans="1:46" ht="20.25">
      <c r="A25" s="617"/>
      <c r="B25" s="220" t="s">
        <v>1657</v>
      </c>
      <c r="C25" s="218">
        <v>16</v>
      </c>
      <c r="D25" s="240"/>
      <c r="E25" s="241"/>
      <c r="F25" s="241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42"/>
    </row>
    <row r="26" spans="1:46" ht="20.25">
      <c r="A26" s="617"/>
      <c r="B26" s="220" t="s">
        <v>1658</v>
      </c>
      <c r="C26" s="218">
        <v>17</v>
      </c>
      <c r="D26" s="240"/>
      <c r="E26" s="241"/>
      <c r="F26" s="241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242"/>
    </row>
    <row r="27" spans="1:46" ht="20.25">
      <c r="A27" s="617"/>
      <c r="B27" s="220" t="s">
        <v>1659</v>
      </c>
      <c r="C27" s="218">
        <v>18</v>
      </c>
      <c r="D27" s="240"/>
      <c r="E27" s="241"/>
      <c r="F27" s="241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42"/>
    </row>
    <row r="28" spans="1:46" ht="20.25">
      <c r="A28" s="617"/>
      <c r="B28" s="220" t="s">
        <v>1660</v>
      </c>
      <c r="C28" s="218">
        <v>19</v>
      </c>
      <c r="D28" s="240"/>
      <c r="E28" s="241"/>
      <c r="F28" s="241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5"/>
      <c r="AT28" s="242"/>
    </row>
    <row r="29" spans="1:46" ht="20.25">
      <c r="A29" s="617"/>
      <c r="B29" s="220" t="s">
        <v>664</v>
      </c>
      <c r="C29" s="218">
        <v>20</v>
      </c>
      <c r="D29" s="240"/>
      <c r="E29" s="241"/>
      <c r="F29" s="241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42"/>
    </row>
    <row r="30" spans="1:46" ht="20.25">
      <c r="A30" s="617"/>
      <c r="B30" s="220" t="s">
        <v>1661</v>
      </c>
      <c r="C30" s="218">
        <v>21</v>
      </c>
      <c r="D30" s="240"/>
      <c r="E30" s="241"/>
      <c r="F30" s="241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242"/>
    </row>
    <row r="31" spans="1:46" ht="21" thickBot="1">
      <c r="A31" s="617"/>
      <c r="B31" s="220" t="s">
        <v>665</v>
      </c>
      <c r="C31" s="221">
        <v>22</v>
      </c>
      <c r="D31" s="240"/>
      <c r="E31" s="241"/>
      <c r="F31" s="241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42"/>
    </row>
    <row r="32" spans="1:46" ht="41.25" thickBot="1">
      <c r="A32" s="618"/>
      <c r="B32" s="222" t="s">
        <v>1662</v>
      </c>
      <c r="C32" s="223">
        <v>23</v>
      </c>
      <c r="D32" s="243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5"/>
    </row>
    <row r="33" spans="1:46" ht="42" customHeight="1">
      <c r="A33" s="603" t="s">
        <v>1663</v>
      </c>
      <c r="B33" s="217" t="s">
        <v>567</v>
      </c>
      <c r="C33" s="218">
        <v>24</v>
      </c>
      <c r="D33" s="246"/>
      <c r="E33" s="247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48"/>
    </row>
    <row r="34" spans="1:46" ht="40.5">
      <c r="A34" s="604"/>
      <c r="B34" s="217" t="s">
        <v>569</v>
      </c>
      <c r="C34" s="218">
        <v>25</v>
      </c>
      <c r="D34" s="249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235"/>
      <c r="AT34" s="236"/>
    </row>
    <row r="35" spans="1:46" ht="22.5" customHeight="1">
      <c r="A35" s="604"/>
      <c r="B35" s="217" t="s">
        <v>1664</v>
      </c>
      <c r="C35" s="218">
        <v>26</v>
      </c>
      <c r="D35" s="249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5"/>
      <c r="AS35" s="235"/>
      <c r="AT35" s="236"/>
    </row>
    <row r="36" spans="1:46" ht="20.25">
      <c r="A36" s="604"/>
      <c r="B36" s="217" t="s">
        <v>1665</v>
      </c>
      <c r="C36" s="218">
        <v>27</v>
      </c>
      <c r="D36" s="249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6"/>
    </row>
    <row r="37" spans="1:46" ht="20.25">
      <c r="A37" s="604"/>
      <c r="B37" s="217" t="s">
        <v>1666</v>
      </c>
      <c r="C37" s="218">
        <v>28</v>
      </c>
      <c r="D37" s="249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6"/>
    </row>
    <row r="38" spans="1:46" ht="24" customHeight="1">
      <c r="A38" s="604"/>
      <c r="B38" s="217" t="s">
        <v>1667</v>
      </c>
      <c r="C38" s="218">
        <v>29</v>
      </c>
      <c r="D38" s="249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35"/>
      <c r="AS38" s="235"/>
      <c r="AT38" s="236"/>
    </row>
    <row r="39" spans="1:46" ht="20.25">
      <c r="A39" s="604"/>
      <c r="B39" s="217" t="s">
        <v>1668</v>
      </c>
      <c r="C39" s="218">
        <v>30</v>
      </c>
      <c r="D39" s="249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236"/>
    </row>
    <row r="40" spans="1:46" ht="20.25">
      <c r="A40" s="605"/>
      <c r="B40" s="219" t="s">
        <v>1669</v>
      </c>
      <c r="C40" s="218">
        <v>31</v>
      </c>
      <c r="D40" s="250"/>
      <c r="E40" s="238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9"/>
    </row>
    <row r="41" spans="1:46" ht="20.25">
      <c r="A41" s="605"/>
      <c r="B41" s="219" t="s">
        <v>1670</v>
      </c>
      <c r="C41" s="218">
        <v>32</v>
      </c>
      <c r="D41" s="250"/>
      <c r="E41" s="238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9"/>
    </row>
    <row r="42" spans="1:46" ht="20.25">
      <c r="A42" s="605"/>
      <c r="B42" s="219" t="s">
        <v>1671</v>
      </c>
      <c r="C42" s="218">
        <v>33</v>
      </c>
      <c r="D42" s="250"/>
      <c r="E42" s="238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9"/>
    </row>
    <row r="43" spans="1:46" ht="40.5">
      <c r="A43" s="605"/>
      <c r="B43" s="219" t="s">
        <v>666</v>
      </c>
      <c r="C43" s="218">
        <v>34</v>
      </c>
      <c r="D43" s="250"/>
      <c r="E43" s="238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5"/>
      <c r="AT43" s="239"/>
    </row>
    <row r="44" spans="1:46" ht="40.5">
      <c r="A44" s="605"/>
      <c r="B44" s="219" t="s">
        <v>1706</v>
      </c>
      <c r="C44" s="218">
        <v>35</v>
      </c>
      <c r="D44" s="250"/>
      <c r="E44" s="238"/>
      <c r="F44" s="238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9"/>
    </row>
    <row r="45" spans="1:46" ht="40.5">
      <c r="A45" s="605"/>
      <c r="B45" s="219" t="s">
        <v>1707</v>
      </c>
      <c r="C45" s="218">
        <v>36</v>
      </c>
      <c r="D45" s="250"/>
      <c r="E45" s="238"/>
      <c r="F45" s="238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9"/>
    </row>
    <row r="46" spans="1:46" ht="41.25" thickBot="1">
      <c r="A46" s="605"/>
      <c r="B46" s="220" t="s">
        <v>1708</v>
      </c>
      <c r="C46" s="221">
        <v>37</v>
      </c>
      <c r="D46" s="250"/>
      <c r="E46" s="238"/>
      <c r="F46" s="238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  <c r="AQ46" s="235"/>
      <c r="AR46" s="235"/>
      <c r="AS46" s="235"/>
      <c r="AT46" s="239"/>
    </row>
    <row r="47" spans="1:46" ht="41.25" thickBot="1">
      <c r="A47" s="606"/>
      <c r="B47" s="222" t="s">
        <v>1672</v>
      </c>
      <c r="C47" s="223">
        <v>38</v>
      </c>
      <c r="D47" s="243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  <c r="AN47" s="244"/>
      <c r="AO47" s="244"/>
      <c r="AP47" s="244"/>
      <c r="AQ47" s="244"/>
      <c r="AR47" s="244"/>
      <c r="AS47" s="244"/>
      <c r="AT47" s="245"/>
    </row>
    <row r="48" spans="1:46" ht="42" customHeight="1">
      <c r="A48" s="607" t="s">
        <v>1673</v>
      </c>
      <c r="B48" s="224" t="s">
        <v>564</v>
      </c>
      <c r="C48" s="218">
        <v>39</v>
      </c>
      <c r="D48" s="250"/>
      <c r="E48" s="238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5"/>
      <c r="AM48" s="235"/>
      <c r="AN48" s="235"/>
      <c r="AO48" s="235"/>
      <c r="AP48" s="235"/>
      <c r="AQ48" s="235"/>
      <c r="AR48" s="235"/>
      <c r="AS48" s="235"/>
      <c r="AT48" s="239"/>
    </row>
    <row r="49" spans="1:46" ht="40.5">
      <c r="A49" s="608"/>
      <c r="B49" s="224" t="s">
        <v>1674</v>
      </c>
      <c r="C49" s="218">
        <v>40</v>
      </c>
      <c r="D49" s="250"/>
      <c r="E49" s="238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  <c r="AQ49" s="235"/>
      <c r="AR49" s="235"/>
      <c r="AS49" s="235"/>
      <c r="AT49" s="239"/>
    </row>
    <row r="50" spans="1:46" ht="40.5">
      <c r="A50" s="608"/>
      <c r="B50" s="224" t="s">
        <v>1675</v>
      </c>
      <c r="C50" s="218">
        <v>41</v>
      </c>
      <c r="D50" s="250"/>
      <c r="E50" s="238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  <c r="AN50" s="235"/>
      <c r="AO50" s="235"/>
      <c r="AP50" s="235"/>
      <c r="AQ50" s="235"/>
      <c r="AR50" s="235"/>
      <c r="AS50" s="235"/>
      <c r="AT50" s="239"/>
    </row>
    <row r="51" spans="1:46" ht="60.75">
      <c r="A51" s="608"/>
      <c r="B51" s="224" t="s">
        <v>1676</v>
      </c>
      <c r="C51" s="218">
        <v>42</v>
      </c>
      <c r="D51" s="250"/>
      <c r="E51" s="238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  <c r="AS51" s="235"/>
      <c r="AT51" s="239"/>
    </row>
    <row r="52" spans="1:46" ht="40.5">
      <c r="A52" s="608"/>
      <c r="B52" s="224" t="s">
        <v>568</v>
      </c>
      <c r="C52" s="218">
        <v>43</v>
      </c>
      <c r="D52" s="250"/>
      <c r="E52" s="238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L52" s="235"/>
      <c r="AM52" s="235"/>
      <c r="AN52" s="235"/>
      <c r="AO52" s="235"/>
      <c r="AP52" s="235"/>
      <c r="AQ52" s="235"/>
      <c r="AR52" s="235"/>
      <c r="AS52" s="235"/>
      <c r="AT52" s="239"/>
    </row>
    <row r="53" spans="1:46" ht="40.5">
      <c r="A53" s="608"/>
      <c r="B53" s="224" t="s">
        <v>1677</v>
      </c>
      <c r="C53" s="218">
        <v>44</v>
      </c>
      <c r="D53" s="250"/>
      <c r="E53" s="238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35"/>
      <c r="AP53" s="235"/>
      <c r="AQ53" s="235"/>
      <c r="AR53" s="235"/>
      <c r="AS53" s="235"/>
      <c r="AT53" s="239"/>
    </row>
    <row r="54" spans="1:46" ht="40.5">
      <c r="A54" s="608"/>
      <c r="B54" s="224" t="s">
        <v>494</v>
      </c>
      <c r="C54" s="218">
        <v>45</v>
      </c>
      <c r="D54" s="234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35"/>
      <c r="AG54" s="235"/>
      <c r="AH54" s="235"/>
      <c r="AI54" s="235"/>
      <c r="AJ54" s="235"/>
      <c r="AK54" s="235"/>
      <c r="AL54" s="235"/>
      <c r="AM54" s="235"/>
      <c r="AN54" s="235"/>
      <c r="AO54" s="235"/>
      <c r="AP54" s="235"/>
      <c r="AQ54" s="235"/>
      <c r="AR54" s="235"/>
      <c r="AS54" s="235"/>
      <c r="AT54" s="236"/>
    </row>
    <row r="55" spans="1:46" ht="40.5">
      <c r="A55" s="608"/>
      <c r="B55" s="224" t="s">
        <v>1678</v>
      </c>
      <c r="C55" s="218">
        <v>46</v>
      </c>
      <c r="D55" s="234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5"/>
      <c r="AN55" s="235"/>
      <c r="AO55" s="235"/>
      <c r="AP55" s="235"/>
      <c r="AQ55" s="235"/>
      <c r="AR55" s="235"/>
      <c r="AS55" s="235"/>
      <c r="AT55" s="236"/>
    </row>
    <row r="56" spans="1:46" ht="40.5">
      <c r="A56" s="608"/>
      <c r="B56" s="224" t="s">
        <v>1679</v>
      </c>
      <c r="C56" s="218">
        <v>47</v>
      </c>
      <c r="D56" s="234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5"/>
      <c r="AJ56" s="235"/>
      <c r="AK56" s="235"/>
      <c r="AL56" s="235"/>
      <c r="AM56" s="235"/>
      <c r="AN56" s="235"/>
      <c r="AO56" s="235"/>
      <c r="AP56" s="235"/>
      <c r="AQ56" s="235"/>
      <c r="AR56" s="235"/>
      <c r="AS56" s="235"/>
      <c r="AT56" s="236"/>
    </row>
    <row r="57" spans="1:46" ht="21.75" customHeight="1">
      <c r="A57" s="608"/>
      <c r="B57" s="224" t="s">
        <v>575</v>
      </c>
      <c r="C57" s="218">
        <v>48</v>
      </c>
      <c r="D57" s="234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5"/>
      <c r="AB57" s="235"/>
      <c r="AC57" s="235"/>
      <c r="AD57" s="235"/>
      <c r="AE57" s="235"/>
      <c r="AF57" s="235"/>
      <c r="AG57" s="235"/>
      <c r="AH57" s="235"/>
      <c r="AI57" s="235"/>
      <c r="AJ57" s="235"/>
      <c r="AK57" s="235"/>
      <c r="AL57" s="235"/>
      <c r="AM57" s="235"/>
      <c r="AN57" s="235"/>
      <c r="AO57" s="235"/>
      <c r="AP57" s="235"/>
      <c r="AQ57" s="235"/>
      <c r="AR57" s="235"/>
      <c r="AS57" s="235"/>
      <c r="AT57" s="236"/>
    </row>
    <row r="58" spans="1:46" ht="21.75" customHeight="1">
      <c r="A58" s="608"/>
      <c r="B58" s="225" t="s">
        <v>578</v>
      </c>
      <c r="C58" s="218">
        <v>49</v>
      </c>
      <c r="D58" s="237"/>
      <c r="E58" s="238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  <c r="AE58" s="235"/>
      <c r="AF58" s="235"/>
      <c r="AG58" s="235"/>
      <c r="AH58" s="235"/>
      <c r="AI58" s="235"/>
      <c r="AJ58" s="235"/>
      <c r="AK58" s="235"/>
      <c r="AL58" s="235"/>
      <c r="AM58" s="235"/>
      <c r="AN58" s="235"/>
      <c r="AO58" s="235"/>
      <c r="AP58" s="235"/>
      <c r="AQ58" s="235"/>
      <c r="AR58" s="235"/>
      <c r="AS58" s="235"/>
      <c r="AT58" s="239"/>
    </row>
    <row r="59" spans="1:46" ht="21.75" customHeight="1">
      <c r="A59" s="608"/>
      <c r="B59" s="225" t="s">
        <v>653</v>
      </c>
      <c r="C59" s="218">
        <v>50</v>
      </c>
      <c r="D59" s="237"/>
      <c r="E59" s="238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  <c r="AF59" s="235"/>
      <c r="AG59" s="235"/>
      <c r="AH59" s="235"/>
      <c r="AI59" s="235"/>
      <c r="AJ59" s="235"/>
      <c r="AK59" s="235"/>
      <c r="AL59" s="235"/>
      <c r="AM59" s="235"/>
      <c r="AN59" s="235"/>
      <c r="AO59" s="235"/>
      <c r="AP59" s="235"/>
      <c r="AQ59" s="235"/>
      <c r="AR59" s="235"/>
      <c r="AS59" s="235"/>
      <c r="AT59" s="239"/>
    </row>
    <row r="60" spans="1:46" ht="21.75" customHeight="1">
      <c r="A60" s="608"/>
      <c r="B60" s="225" t="s">
        <v>656</v>
      </c>
      <c r="C60" s="218">
        <v>51</v>
      </c>
      <c r="D60" s="237"/>
      <c r="E60" s="238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  <c r="AI60" s="235"/>
      <c r="AJ60" s="235"/>
      <c r="AK60" s="235"/>
      <c r="AL60" s="235"/>
      <c r="AM60" s="235"/>
      <c r="AN60" s="235"/>
      <c r="AO60" s="235"/>
      <c r="AP60" s="235"/>
      <c r="AQ60" s="235"/>
      <c r="AR60" s="235"/>
      <c r="AS60" s="235"/>
      <c r="AT60" s="239"/>
    </row>
    <row r="61" spans="1:46" ht="21.75" customHeight="1">
      <c r="A61" s="608"/>
      <c r="B61" s="225" t="s">
        <v>1680</v>
      </c>
      <c r="C61" s="218">
        <v>52</v>
      </c>
      <c r="D61" s="237"/>
      <c r="E61" s="238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35"/>
      <c r="AB61" s="235"/>
      <c r="AC61" s="235"/>
      <c r="AD61" s="235"/>
      <c r="AE61" s="235"/>
      <c r="AF61" s="235"/>
      <c r="AG61" s="235"/>
      <c r="AH61" s="235"/>
      <c r="AI61" s="235"/>
      <c r="AJ61" s="235"/>
      <c r="AK61" s="235"/>
      <c r="AL61" s="235"/>
      <c r="AM61" s="235"/>
      <c r="AN61" s="235"/>
      <c r="AO61" s="235"/>
      <c r="AP61" s="235"/>
      <c r="AQ61" s="235"/>
      <c r="AR61" s="235"/>
      <c r="AS61" s="235"/>
      <c r="AT61" s="239"/>
    </row>
    <row r="62" spans="1:46" ht="23.25" customHeight="1" thickBot="1">
      <c r="A62" s="608"/>
      <c r="B62" s="226" t="s">
        <v>474</v>
      </c>
      <c r="C62" s="221">
        <v>53</v>
      </c>
      <c r="D62" s="237"/>
      <c r="E62" s="238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35"/>
      <c r="AC62" s="235"/>
      <c r="AD62" s="235"/>
      <c r="AE62" s="235"/>
      <c r="AF62" s="235"/>
      <c r="AG62" s="235"/>
      <c r="AH62" s="235"/>
      <c r="AI62" s="235"/>
      <c r="AJ62" s="235"/>
      <c r="AK62" s="235"/>
      <c r="AL62" s="235"/>
      <c r="AM62" s="235"/>
      <c r="AN62" s="235"/>
      <c r="AO62" s="235"/>
      <c r="AP62" s="235"/>
      <c r="AQ62" s="235"/>
      <c r="AR62" s="235"/>
      <c r="AS62" s="235"/>
      <c r="AT62" s="239"/>
    </row>
    <row r="63" spans="1:46" ht="41.25" thickBot="1">
      <c r="A63" s="609"/>
      <c r="B63" s="222" t="s">
        <v>1681</v>
      </c>
      <c r="C63" s="223">
        <v>54</v>
      </c>
      <c r="D63" s="243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4"/>
      <c r="W63" s="244"/>
      <c r="X63" s="244"/>
      <c r="Y63" s="244"/>
      <c r="Z63" s="244"/>
      <c r="AA63" s="244"/>
      <c r="AB63" s="244"/>
      <c r="AC63" s="244"/>
      <c r="AD63" s="244"/>
      <c r="AE63" s="244"/>
      <c r="AF63" s="244"/>
      <c r="AG63" s="244"/>
      <c r="AH63" s="244"/>
      <c r="AI63" s="244"/>
      <c r="AJ63" s="244"/>
      <c r="AK63" s="244"/>
      <c r="AL63" s="244"/>
      <c r="AM63" s="244"/>
      <c r="AN63" s="244"/>
      <c r="AO63" s="244"/>
      <c r="AP63" s="244"/>
      <c r="AQ63" s="244"/>
      <c r="AR63" s="244"/>
      <c r="AS63" s="244"/>
      <c r="AT63" s="245"/>
    </row>
    <row r="64" spans="1:46" ht="42" customHeight="1">
      <c r="A64" s="610" t="s">
        <v>1682</v>
      </c>
      <c r="B64" s="217" t="s">
        <v>565</v>
      </c>
      <c r="C64" s="218">
        <v>55</v>
      </c>
      <c r="D64" s="250"/>
      <c r="E64" s="238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5"/>
      <c r="Z64" s="235"/>
      <c r="AA64" s="235"/>
      <c r="AB64" s="235"/>
      <c r="AC64" s="235"/>
      <c r="AD64" s="235"/>
      <c r="AE64" s="235"/>
      <c r="AF64" s="235"/>
      <c r="AG64" s="235"/>
      <c r="AH64" s="235"/>
      <c r="AI64" s="235"/>
      <c r="AJ64" s="235"/>
      <c r="AK64" s="235"/>
      <c r="AL64" s="235"/>
      <c r="AM64" s="235"/>
      <c r="AN64" s="235"/>
      <c r="AO64" s="235"/>
      <c r="AP64" s="235"/>
      <c r="AQ64" s="235"/>
      <c r="AR64" s="235"/>
      <c r="AS64" s="235"/>
      <c r="AT64" s="239"/>
    </row>
    <row r="65" spans="1:46" ht="40.5">
      <c r="A65" s="611"/>
      <c r="B65" s="219" t="s">
        <v>1683</v>
      </c>
      <c r="C65" s="218">
        <v>56</v>
      </c>
      <c r="D65" s="250"/>
      <c r="E65" s="238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35"/>
      <c r="AB65" s="235"/>
      <c r="AC65" s="235"/>
      <c r="AD65" s="235"/>
      <c r="AE65" s="235"/>
      <c r="AF65" s="235"/>
      <c r="AG65" s="235"/>
      <c r="AH65" s="235"/>
      <c r="AI65" s="235"/>
      <c r="AJ65" s="235"/>
      <c r="AK65" s="235"/>
      <c r="AL65" s="235"/>
      <c r="AM65" s="235"/>
      <c r="AN65" s="235"/>
      <c r="AO65" s="235"/>
      <c r="AP65" s="235"/>
      <c r="AQ65" s="235"/>
      <c r="AR65" s="235"/>
      <c r="AS65" s="235"/>
      <c r="AT65" s="239"/>
    </row>
    <row r="66" spans="1:46" ht="40.5">
      <c r="A66" s="611"/>
      <c r="B66" s="219" t="s">
        <v>1684</v>
      </c>
      <c r="C66" s="218">
        <v>57</v>
      </c>
      <c r="D66" s="250"/>
      <c r="E66" s="238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35"/>
      <c r="S66" s="235"/>
      <c r="T66" s="235"/>
      <c r="U66" s="235"/>
      <c r="V66" s="235"/>
      <c r="W66" s="235"/>
      <c r="X66" s="235"/>
      <c r="Y66" s="235"/>
      <c r="Z66" s="235"/>
      <c r="AA66" s="235"/>
      <c r="AB66" s="235"/>
      <c r="AC66" s="235"/>
      <c r="AD66" s="235"/>
      <c r="AE66" s="235"/>
      <c r="AF66" s="235"/>
      <c r="AG66" s="235"/>
      <c r="AH66" s="235"/>
      <c r="AI66" s="235"/>
      <c r="AJ66" s="235"/>
      <c r="AK66" s="235"/>
      <c r="AL66" s="235"/>
      <c r="AM66" s="235"/>
      <c r="AN66" s="235"/>
      <c r="AO66" s="235"/>
      <c r="AP66" s="235"/>
      <c r="AQ66" s="235"/>
      <c r="AR66" s="235"/>
      <c r="AS66" s="235"/>
      <c r="AT66" s="239"/>
    </row>
    <row r="67" spans="1:46" ht="40.5">
      <c r="A67" s="611"/>
      <c r="B67" s="219" t="s">
        <v>570</v>
      </c>
      <c r="C67" s="218">
        <v>58</v>
      </c>
      <c r="D67" s="250"/>
      <c r="E67" s="238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35"/>
      <c r="AB67" s="235"/>
      <c r="AC67" s="235"/>
      <c r="AD67" s="235"/>
      <c r="AE67" s="235"/>
      <c r="AF67" s="235"/>
      <c r="AG67" s="235"/>
      <c r="AH67" s="235"/>
      <c r="AI67" s="235"/>
      <c r="AJ67" s="235"/>
      <c r="AK67" s="235"/>
      <c r="AL67" s="235"/>
      <c r="AM67" s="235"/>
      <c r="AN67" s="235"/>
      <c r="AO67" s="235"/>
      <c r="AP67" s="235"/>
      <c r="AQ67" s="235"/>
      <c r="AR67" s="235"/>
      <c r="AS67" s="235"/>
      <c r="AT67" s="239"/>
    </row>
    <row r="68" spans="1:46" ht="40.5">
      <c r="A68" s="611"/>
      <c r="B68" s="219" t="s">
        <v>652</v>
      </c>
      <c r="C68" s="218">
        <v>59</v>
      </c>
      <c r="D68" s="250"/>
      <c r="E68" s="238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235"/>
      <c r="T68" s="235"/>
      <c r="U68" s="235"/>
      <c r="V68" s="235"/>
      <c r="W68" s="235"/>
      <c r="X68" s="235"/>
      <c r="Y68" s="235"/>
      <c r="Z68" s="235"/>
      <c r="AA68" s="235"/>
      <c r="AB68" s="235"/>
      <c r="AC68" s="235"/>
      <c r="AD68" s="235"/>
      <c r="AE68" s="235"/>
      <c r="AF68" s="235"/>
      <c r="AG68" s="235"/>
      <c r="AH68" s="235"/>
      <c r="AI68" s="235"/>
      <c r="AJ68" s="235"/>
      <c r="AK68" s="235"/>
      <c r="AL68" s="235"/>
      <c r="AM68" s="235"/>
      <c r="AN68" s="235"/>
      <c r="AO68" s="235"/>
      <c r="AP68" s="235"/>
      <c r="AQ68" s="235"/>
      <c r="AR68" s="235"/>
      <c r="AS68" s="235"/>
      <c r="AT68" s="239"/>
    </row>
    <row r="69" spans="1:46" ht="40.5">
      <c r="A69" s="611"/>
      <c r="B69" s="219" t="s">
        <v>491</v>
      </c>
      <c r="C69" s="218">
        <v>60</v>
      </c>
      <c r="D69" s="250"/>
      <c r="E69" s="238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5"/>
      <c r="W69" s="235"/>
      <c r="X69" s="235"/>
      <c r="Y69" s="235"/>
      <c r="Z69" s="235"/>
      <c r="AA69" s="235"/>
      <c r="AB69" s="235"/>
      <c r="AC69" s="235"/>
      <c r="AD69" s="235"/>
      <c r="AE69" s="235"/>
      <c r="AF69" s="235"/>
      <c r="AG69" s="235"/>
      <c r="AH69" s="235"/>
      <c r="AI69" s="235"/>
      <c r="AJ69" s="235"/>
      <c r="AK69" s="235"/>
      <c r="AL69" s="235"/>
      <c r="AM69" s="235"/>
      <c r="AN69" s="235"/>
      <c r="AO69" s="235"/>
      <c r="AP69" s="235"/>
      <c r="AQ69" s="235"/>
      <c r="AR69" s="235"/>
      <c r="AS69" s="235"/>
      <c r="AT69" s="239"/>
    </row>
    <row r="70" spans="1:46" ht="20.25">
      <c r="A70" s="611"/>
      <c r="B70" s="219" t="s">
        <v>643</v>
      </c>
      <c r="C70" s="218">
        <v>61</v>
      </c>
      <c r="D70" s="250"/>
      <c r="E70" s="238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  <c r="R70" s="235"/>
      <c r="S70" s="235"/>
      <c r="T70" s="235"/>
      <c r="U70" s="235"/>
      <c r="V70" s="235"/>
      <c r="W70" s="235"/>
      <c r="X70" s="235"/>
      <c r="Y70" s="235"/>
      <c r="Z70" s="235"/>
      <c r="AA70" s="235"/>
      <c r="AB70" s="235"/>
      <c r="AC70" s="235"/>
      <c r="AD70" s="235"/>
      <c r="AE70" s="235"/>
      <c r="AF70" s="235"/>
      <c r="AG70" s="235"/>
      <c r="AH70" s="235"/>
      <c r="AI70" s="235"/>
      <c r="AJ70" s="235"/>
      <c r="AK70" s="235"/>
      <c r="AL70" s="235"/>
      <c r="AM70" s="235"/>
      <c r="AN70" s="235"/>
      <c r="AO70" s="235"/>
      <c r="AP70" s="235"/>
      <c r="AQ70" s="235"/>
      <c r="AR70" s="235"/>
      <c r="AS70" s="235"/>
      <c r="AT70" s="239"/>
    </row>
    <row r="71" spans="1:46" ht="20.25">
      <c r="A71" s="611"/>
      <c r="B71" s="219" t="s">
        <v>1685</v>
      </c>
      <c r="C71" s="218">
        <v>62</v>
      </c>
      <c r="D71" s="250"/>
      <c r="E71" s="238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35"/>
      <c r="V71" s="235"/>
      <c r="W71" s="235"/>
      <c r="X71" s="235"/>
      <c r="Y71" s="235"/>
      <c r="Z71" s="235"/>
      <c r="AA71" s="235"/>
      <c r="AB71" s="235"/>
      <c r="AC71" s="235"/>
      <c r="AD71" s="235"/>
      <c r="AE71" s="235"/>
      <c r="AF71" s="235"/>
      <c r="AG71" s="235"/>
      <c r="AH71" s="235"/>
      <c r="AI71" s="235"/>
      <c r="AJ71" s="235"/>
      <c r="AK71" s="235"/>
      <c r="AL71" s="235"/>
      <c r="AM71" s="235"/>
      <c r="AN71" s="235"/>
      <c r="AO71" s="235"/>
      <c r="AP71" s="235"/>
      <c r="AQ71" s="235"/>
      <c r="AR71" s="235"/>
      <c r="AS71" s="235"/>
      <c r="AT71" s="239"/>
    </row>
    <row r="72" spans="1:46" ht="22.5" customHeight="1">
      <c r="A72" s="611"/>
      <c r="B72" s="219" t="s">
        <v>1686</v>
      </c>
      <c r="C72" s="218">
        <v>63</v>
      </c>
      <c r="D72" s="250"/>
      <c r="E72" s="238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  <c r="R72" s="235"/>
      <c r="S72" s="235"/>
      <c r="T72" s="235"/>
      <c r="U72" s="235"/>
      <c r="V72" s="235"/>
      <c r="W72" s="235"/>
      <c r="X72" s="235"/>
      <c r="Y72" s="235"/>
      <c r="Z72" s="235"/>
      <c r="AA72" s="235"/>
      <c r="AB72" s="235"/>
      <c r="AC72" s="235"/>
      <c r="AD72" s="235"/>
      <c r="AE72" s="235"/>
      <c r="AF72" s="235"/>
      <c r="AG72" s="235"/>
      <c r="AH72" s="235"/>
      <c r="AI72" s="235"/>
      <c r="AJ72" s="235"/>
      <c r="AK72" s="235"/>
      <c r="AL72" s="235"/>
      <c r="AM72" s="235"/>
      <c r="AN72" s="235"/>
      <c r="AO72" s="235"/>
      <c r="AP72" s="235"/>
      <c r="AQ72" s="235"/>
      <c r="AR72" s="235"/>
      <c r="AS72" s="235"/>
      <c r="AT72" s="239"/>
    </row>
    <row r="73" spans="1:46" ht="20.25">
      <c r="A73" s="611"/>
      <c r="B73" s="219" t="s">
        <v>662</v>
      </c>
      <c r="C73" s="218">
        <v>64</v>
      </c>
      <c r="D73" s="250"/>
      <c r="E73" s="238"/>
      <c r="F73" s="235"/>
      <c r="G73" s="235"/>
      <c r="H73" s="235"/>
      <c r="I73" s="235"/>
      <c r="J73" s="235"/>
      <c r="K73" s="235"/>
      <c r="L73" s="235"/>
      <c r="M73" s="235"/>
      <c r="N73" s="235"/>
      <c r="O73" s="235"/>
      <c r="P73" s="235"/>
      <c r="Q73" s="235"/>
      <c r="R73" s="235"/>
      <c r="S73" s="235"/>
      <c r="T73" s="235"/>
      <c r="U73" s="235"/>
      <c r="V73" s="235"/>
      <c r="W73" s="235"/>
      <c r="X73" s="235"/>
      <c r="Y73" s="235"/>
      <c r="Z73" s="235"/>
      <c r="AA73" s="235"/>
      <c r="AB73" s="235"/>
      <c r="AC73" s="235"/>
      <c r="AD73" s="235"/>
      <c r="AE73" s="235"/>
      <c r="AF73" s="235"/>
      <c r="AG73" s="235"/>
      <c r="AH73" s="235"/>
      <c r="AI73" s="235"/>
      <c r="AJ73" s="235"/>
      <c r="AK73" s="235"/>
      <c r="AL73" s="235"/>
      <c r="AM73" s="235"/>
      <c r="AN73" s="235"/>
      <c r="AO73" s="235"/>
      <c r="AP73" s="235"/>
      <c r="AQ73" s="235"/>
      <c r="AR73" s="235"/>
      <c r="AS73" s="235"/>
      <c r="AT73" s="239"/>
    </row>
    <row r="74" spans="1:46" ht="20.25">
      <c r="A74" s="611"/>
      <c r="B74" s="219" t="s">
        <v>1687</v>
      </c>
      <c r="C74" s="218">
        <v>65</v>
      </c>
      <c r="D74" s="250"/>
      <c r="E74" s="238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5"/>
      <c r="R74" s="235"/>
      <c r="S74" s="235"/>
      <c r="T74" s="235"/>
      <c r="U74" s="235"/>
      <c r="V74" s="235"/>
      <c r="W74" s="235"/>
      <c r="X74" s="235"/>
      <c r="Y74" s="235"/>
      <c r="Z74" s="235"/>
      <c r="AA74" s="235"/>
      <c r="AB74" s="235"/>
      <c r="AC74" s="235"/>
      <c r="AD74" s="235"/>
      <c r="AE74" s="235"/>
      <c r="AF74" s="235"/>
      <c r="AG74" s="235"/>
      <c r="AH74" s="235"/>
      <c r="AI74" s="235"/>
      <c r="AJ74" s="235"/>
      <c r="AK74" s="235"/>
      <c r="AL74" s="235"/>
      <c r="AM74" s="235"/>
      <c r="AN74" s="235"/>
      <c r="AO74" s="235"/>
      <c r="AP74" s="235"/>
      <c r="AQ74" s="235"/>
      <c r="AR74" s="235"/>
      <c r="AS74" s="235"/>
      <c r="AT74" s="239"/>
    </row>
    <row r="75" spans="1:46" ht="20.25">
      <c r="A75" s="611"/>
      <c r="B75" s="219" t="s">
        <v>1688</v>
      </c>
      <c r="C75" s="218">
        <v>66</v>
      </c>
      <c r="D75" s="250"/>
      <c r="E75" s="238"/>
      <c r="F75" s="235"/>
      <c r="G75" s="235"/>
      <c r="H75" s="235"/>
      <c r="I75" s="235"/>
      <c r="J75" s="235"/>
      <c r="K75" s="235"/>
      <c r="L75" s="235"/>
      <c r="M75" s="235"/>
      <c r="N75" s="235"/>
      <c r="O75" s="235"/>
      <c r="P75" s="235"/>
      <c r="Q75" s="235"/>
      <c r="R75" s="235"/>
      <c r="S75" s="235"/>
      <c r="T75" s="235"/>
      <c r="U75" s="235"/>
      <c r="V75" s="235"/>
      <c r="W75" s="235"/>
      <c r="X75" s="235"/>
      <c r="Y75" s="235"/>
      <c r="Z75" s="235"/>
      <c r="AA75" s="235"/>
      <c r="AB75" s="235"/>
      <c r="AC75" s="235"/>
      <c r="AD75" s="235"/>
      <c r="AE75" s="235"/>
      <c r="AF75" s="235"/>
      <c r="AG75" s="235"/>
      <c r="AH75" s="235"/>
      <c r="AI75" s="235"/>
      <c r="AJ75" s="235"/>
      <c r="AK75" s="235"/>
      <c r="AL75" s="235"/>
      <c r="AM75" s="235"/>
      <c r="AN75" s="235"/>
      <c r="AO75" s="235"/>
      <c r="AP75" s="235"/>
      <c r="AQ75" s="235"/>
      <c r="AR75" s="235"/>
      <c r="AS75" s="235"/>
      <c r="AT75" s="239"/>
    </row>
    <row r="76" spans="1:46" ht="20.25">
      <c r="A76" s="611"/>
      <c r="B76" s="219" t="s">
        <v>1689</v>
      </c>
      <c r="C76" s="218">
        <v>67</v>
      </c>
      <c r="D76" s="250"/>
      <c r="E76" s="238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235"/>
      <c r="Y76" s="235"/>
      <c r="Z76" s="235"/>
      <c r="AA76" s="235"/>
      <c r="AB76" s="235"/>
      <c r="AC76" s="235"/>
      <c r="AD76" s="235"/>
      <c r="AE76" s="235"/>
      <c r="AF76" s="235"/>
      <c r="AG76" s="235"/>
      <c r="AH76" s="235"/>
      <c r="AI76" s="235"/>
      <c r="AJ76" s="235"/>
      <c r="AK76" s="235"/>
      <c r="AL76" s="235"/>
      <c r="AM76" s="235"/>
      <c r="AN76" s="235"/>
      <c r="AO76" s="235"/>
      <c r="AP76" s="235"/>
      <c r="AQ76" s="235"/>
      <c r="AR76" s="235"/>
      <c r="AS76" s="235"/>
      <c r="AT76" s="239"/>
    </row>
    <row r="77" spans="1:46" ht="21" thickBot="1">
      <c r="A77" s="611"/>
      <c r="B77" s="220" t="s">
        <v>1690</v>
      </c>
      <c r="C77" s="221">
        <v>68</v>
      </c>
      <c r="D77" s="250"/>
      <c r="E77" s="238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U77" s="235"/>
      <c r="V77" s="235"/>
      <c r="W77" s="235"/>
      <c r="X77" s="235"/>
      <c r="Y77" s="235"/>
      <c r="Z77" s="235"/>
      <c r="AA77" s="235"/>
      <c r="AB77" s="235"/>
      <c r="AC77" s="235"/>
      <c r="AD77" s="235"/>
      <c r="AE77" s="235"/>
      <c r="AF77" s="235"/>
      <c r="AG77" s="235"/>
      <c r="AH77" s="235"/>
      <c r="AI77" s="235"/>
      <c r="AJ77" s="235"/>
      <c r="AK77" s="235"/>
      <c r="AL77" s="235"/>
      <c r="AM77" s="235"/>
      <c r="AN77" s="235"/>
      <c r="AO77" s="235"/>
      <c r="AP77" s="235"/>
      <c r="AQ77" s="235"/>
      <c r="AR77" s="235"/>
      <c r="AS77" s="235"/>
      <c r="AT77" s="239"/>
    </row>
    <row r="78" spans="1:46" ht="41.25" thickBot="1">
      <c r="A78" s="612"/>
      <c r="B78" s="222" t="s">
        <v>1691</v>
      </c>
      <c r="C78" s="223">
        <v>69</v>
      </c>
      <c r="D78" s="243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  <c r="AE78" s="244"/>
      <c r="AF78" s="244"/>
      <c r="AG78" s="244"/>
      <c r="AH78" s="244"/>
      <c r="AI78" s="244"/>
      <c r="AJ78" s="244"/>
      <c r="AK78" s="244"/>
      <c r="AL78" s="244"/>
      <c r="AM78" s="244"/>
      <c r="AN78" s="244"/>
      <c r="AO78" s="244"/>
      <c r="AP78" s="244"/>
      <c r="AQ78" s="244"/>
      <c r="AR78" s="244"/>
      <c r="AS78" s="244"/>
      <c r="AT78" s="245"/>
    </row>
    <row r="79" spans="1:46" ht="51" customHeight="1">
      <c r="A79" s="607" t="s">
        <v>1692</v>
      </c>
      <c r="B79" s="224" t="s">
        <v>651</v>
      </c>
      <c r="C79" s="218">
        <v>70</v>
      </c>
      <c r="D79" s="234"/>
      <c r="E79" s="235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  <c r="R79" s="235"/>
      <c r="S79" s="235"/>
      <c r="T79" s="235"/>
      <c r="U79" s="235"/>
      <c r="V79" s="235"/>
      <c r="W79" s="235"/>
      <c r="X79" s="235"/>
      <c r="Y79" s="235"/>
      <c r="Z79" s="235"/>
      <c r="AA79" s="235"/>
      <c r="AB79" s="235"/>
      <c r="AC79" s="235"/>
      <c r="AD79" s="235"/>
      <c r="AE79" s="235"/>
      <c r="AF79" s="235"/>
      <c r="AG79" s="235"/>
      <c r="AH79" s="235"/>
      <c r="AI79" s="235"/>
      <c r="AJ79" s="235"/>
      <c r="AK79" s="235"/>
      <c r="AL79" s="235"/>
      <c r="AM79" s="235"/>
      <c r="AN79" s="235"/>
      <c r="AO79" s="235"/>
      <c r="AP79" s="235"/>
      <c r="AQ79" s="235"/>
      <c r="AR79" s="235"/>
      <c r="AS79" s="235"/>
      <c r="AT79" s="236"/>
    </row>
    <row r="80" spans="1:46" ht="42" customHeight="1" hidden="1">
      <c r="A80" s="608"/>
      <c r="B80" s="224" t="s">
        <v>566</v>
      </c>
      <c r="C80" s="218">
        <v>71</v>
      </c>
      <c r="D80" s="237"/>
      <c r="E80" s="238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  <c r="AK80" s="235"/>
      <c r="AL80" s="235"/>
      <c r="AM80" s="235"/>
      <c r="AN80" s="235"/>
      <c r="AO80" s="235"/>
      <c r="AP80" s="235"/>
      <c r="AQ80" s="235"/>
      <c r="AR80" s="235"/>
      <c r="AS80" s="235"/>
      <c r="AT80" s="239"/>
    </row>
    <row r="81" spans="1:46" ht="42" customHeight="1" hidden="1">
      <c r="A81" s="608"/>
      <c r="B81" s="224" t="s">
        <v>572</v>
      </c>
      <c r="C81" s="218">
        <v>72</v>
      </c>
      <c r="D81" s="250"/>
      <c r="E81" s="238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U81" s="235"/>
      <c r="V81" s="235"/>
      <c r="W81" s="235"/>
      <c r="X81" s="235"/>
      <c r="Y81" s="235"/>
      <c r="Z81" s="235"/>
      <c r="AA81" s="235"/>
      <c r="AB81" s="235"/>
      <c r="AC81" s="235"/>
      <c r="AD81" s="235"/>
      <c r="AE81" s="235"/>
      <c r="AF81" s="235"/>
      <c r="AG81" s="235"/>
      <c r="AH81" s="235"/>
      <c r="AI81" s="235"/>
      <c r="AJ81" s="235"/>
      <c r="AK81" s="235"/>
      <c r="AL81" s="235"/>
      <c r="AM81" s="235"/>
      <c r="AN81" s="235"/>
      <c r="AO81" s="235"/>
      <c r="AP81" s="235"/>
      <c r="AQ81" s="235"/>
      <c r="AR81" s="235"/>
      <c r="AS81" s="235"/>
      <c r="AT81" s="239"/>
    </row>
    <row r="82" spans="1:46" ht="42" customHeight="1" hidden="1">
      <c r="A82" s="608"/>
      <c r="B82" s="224" t="s">
        <v>571</v>
      </c>
      <c r="C82" s="218">
        <v>73</v>
      </c>
      <c r="D82" s="250"/>
      <c r="E82" s="238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  <c r="R82" s="235"/>
      <c r="S82" s="235"/>
      <c r="T82" s="235"/>
      <c r="U82" s="235"/>
      <c r="V82" s="235"/>
      <c r="W82" s="235"/>
      <c r="X82" s="235"/>
      <c r="Y82" s="235"/>
      <c r="Z82" s="235"/>
      <c r="AA82" s="235"/>
      <c r="AB82" s="235"/>
      <c r="AC82" s="235"/>
      <c r="AD82" s="235"/>
      <c r="AE82" s="235"/>
      <c r="AF82" s="235"/>
      <c r="AG82" s="235"/>
      <c r="AH82" s="235"/>
      <c r="AI82" s="235"/>
      <c r="AJ82" s="235"/>
      <c r="AK82" s="235"/>
      <c r="AL82" s="235"/>
      <c r="AM82" s="235"/>
      <c r="AN82" s="235"/>
      <c r="AO82" s="235"/>
      <c r="AP82" s="235"/>
      <c r="AQ82" s="235"/>
      <c r="AR82" s="235"/>
      <c r="AS82" s="235"/>
      <c r="AT82" s="239"/>
    </row>
    <row r="83" spans="1:46" ht="42" customHeight="1" hidden="1">
      <c r="A83" s="608"/>
      <c r="B83" s="224" t="s">
        <v>573</v>
      </c>
      <c r="C83" s="218">
        <v>74</v>
      </c>
      <c r="D83" s="250"/>
      <c r="E83" s="238"/>
      <c r="F83" s="235"/>
      <c r="G83" s="235"/>
      <c r="H83" s="235"/>
      <c r="I83" s="235"/>
      <c r="J83" s="235"/>
      <c r="K83" s="235"/>
      <c r="L83" s="235"/>
      <c r="M83" s="235"/>
      <c r="N83" s="235"/>
      <c r="O83" s="235"/>
      <c r="P83" s="235"/>
      <c r="Q83" s="235"/>
      <c r="R83" s="235"/>
      <c r="S83" s="235"/>
      <c r="T83" s="235"/>
      <c r="U83" s="235"/>
      <c r="V83" s="235"/>
      <c r="W83" s="235"/>
      <c r="X83" s="235"/>
      <c r="Y83" s="235"/>
      <c r="Z83" s="235"/>
      <c r="AA83" s="235"/>
      <c r="AB83" s="235"/>
      <c r="AC83" s="235"/>
      <c r="AD83" s="235"/>
      <c r="AE83" s="235"/>
      <c r="AF83" s="235"/>
      <c r="AG83" s="235"/>
      <c r="AH83" s="235"/>
      <c r="AI83" s="235"/>
      <c r="AJ83" s="235"/>
      <c r="AK83" s="235"/>
      <c r="AL83" s="235"/>
      <c r="AM83" s="235"/>
      <c r="AN83" s="235"/>
      <c r="AO83" s="235"/>
      <c r="AP83" s="235"/>
      <c r="AQ83" s="235"/>
      <c r="AR83" s="235"/>
      <c r="AS83" s="235"/>
      <c r="AT83" s="239"/>
    </row>
    <row r="84" spans="1:46" ht="21" customHeight="1" hidden="1">
      <c r="A84" s="608"/>
      <c r="B84" s="225" t="s">
        <v>574</v>
      </c>
      <c r="C84" s="218">
        <v>75</v>
      </c>
      <c r="D84" s="250"/>
      <c r="E84" s="238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  <c r="R84" s="235"/>
      <c r="S84" s="235"/>
      <c r="T84" s="235"/>
      <c r="U84" s="235"/>
      <c r="V84" s="235"/>
      <c r="W84" s="235"/>
      <c r="X84" s="235"/>
      <c r="Y84" s="235"/>
      <c r="Z84" s="235"/>
      <c r="AA84" s="235"/>
      <c r="AB84" s="235"/>
      <c r="AC84" s="235"/>
      <c r="AD84" s="235"/>
      <c r="AE84" s="235"/>
      <c r="AF84" s="235"/>
      <c r="AG84" s="235"/>
      <c r="AH84" s="235"/>
      <c r="AI84" s="235"/>
      <c r="AJ84" s="235"/>
      <c r="AK84" s="235"/>
      <c r="AL84" s="235"/>
      <c r="AM84" s="235"/>
      <c r="AN84" s="235"/>
      <c r="AO84" s="235"/>
      <c r="AP84" s="235"/>
      <c r="AQ84" s="235"/>
      <c r="AR84" s="235"/>
      <c r="AS84" s="235"/>
      <c r="AT84" s="239"/>
    </row>
    <row r="85" spans="1:46" ht="21" customHeight="1" hidden="1">
      <c r="A85" s="608"/>
      <c r="B85" s="225" t="s">
        <v>1693</v>
      </c>
      <c r="C85" s="218">
        <v>76</v>
      </c>
      <c r="D85" s="250"/>
      <c r="E85" s="238"/>
      <c r="F85" s="235"/>
      <c r="G85" s="235"/>
      <c r="H85" s="235"/>
      <c r="I85" s="235"/>
      <c r="J85" s="235"/>
      <c r="K85" s="235"/>
      <c r="L85" s="235"/>
      <c r="M85" s="235"/>
      <c r="N85" s="235"/>
      <c r="O85" s="235"/>
      <c r="P85" s="235"/>
      <c r="Q85" s="235"/>
      <c r="R85" s="235"/>
      <c r="S85" s="235"/>
      <c r="T85" s="235"/>
      <c r="U85" s="235"/>
      <c r="V85" s="235"/>
      <c r="W85" s="235"/>
      <c r="X85" s="235"/>
      <c r="Y85" s="235"/>
      <c r="Z85" s="235"/>
      <c r="AA85" s="235"/>
      <c r="AB85" s="235"/>
      <c r="AC85" s="235"/>
      <c r="AD85" s="235"/>
      <c r="AE85" s="235"/>
      <c r="AF85" s="235"/>
      <c r="AG85" s="235"/>
      <c r="AH85" s="235"/>
      <c r="AI85" s="235"/>
      <c r="AJ85" s="235"/>
      <c r="AK85" s="235"/>
      <c r="AL85" s="235"/>
      <c r="AM85" s="235"/>
      <c r="AN85" s="235"/>
      <c r="AO85" s="235"/>
      <c r="AP85" s="235"/>
      <c r="AQ85" s="235"/>
      <c r="AR85" s="235"/>
      <c r="AS85" s="235"/>
      <c r="AT85" s="239"/>
    </row>
    <row r="86" spans="1:46" ht="21" customHeight="1" hidden="1">
      <c r="A86" s="608"/>
      <c r="B86" s="225" t="s">
        <v>644</v>
      </c>
      <c r="C86" s="218">
        <v>77</v>
      </c>
      <c r="D86" s="250"/>
      <c r="E86" s="238"/>
      <c r="F86" s="235"/>
      <c r="G86" s="235"/>
      <c r="H86" s="235"/>
      <c r="I86" s="235"/>
      <c r="J86" s="235"/>
      <c r="K86" s="235"/>
      <c r="L86" s="235"/>
      <c r="M86" s="235"/>
      <c r="N86" s="235"/>
      <c r="O86" s="235"/>
      <c r="P86" s="235"/>
      <c r="Q86" s="235"/>
      <c r="R86" s="235"/>
      <c r="S86" s="235"/>
      <c r="T86" s="235"/>
      <c r="U86" s="235"/>
      <c r="V86" s="235"/>
      <c r="W86" s="235"/>
      <c r="X86" s="235"/>
      <c r="Y86" s="235"/>
      <c r="Z86" s="235"/>
      <c r="AA86" s="235"/>
      <c r="AB86" s="235"/>
      <c r="AC86" s="235"/>
      <c r="AD86" s="235"/>
      <c r="AE86" s="235"/>
      <c r="AF86" s="235"/>
      <c r="AG86" s="235"/>
      <c r="AH86" s="235"/>
      <c r="AI86" s="235"/>
      <c r="AJ86" s="235"/>
      <c r="AK86" s="235"/>
      <c r="AL86" s="235"/>
      <c r="AM86" s="235"/>
      <c r="AN86" s="235"/>
      <c r="AO86" s="235"/>
      <c r="AP86" s="235"/>
      <c r="AQ86" s="235"/>
      <c r="AR86" s="235"/>
      <c r="AS86" s="235"/>
      <c r="AT86" s="239"/>
    </row>
    <row r="87" spans="1:46" ht="21" customHeight="1" hidden="1">
      <c r="A87" s="608"/>
      <c r="B87" s="225" t="s">
        <v>576</v>
      </c>
      <c r="C87" s="218">
        <v>78</v>
      </c>
      <c r="D87" s="234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Z87" s="235"/>
      <c r="AA87" s="235"/>
      <c r="AB87" s="235"/>
      <c r="AC87" s="235"/>
      <c r="AD87" s="235"/>
      <c r="AE87" s="235"/>
      <c r="AF87" s="235"/>
      <c r="AG87" s="235"/>
      <c r="AH87" s="235"/>
      <c r="AI87" s="235"/>
      <c r="AJ87" s="235"/>
      <c r="AK87" s="235"/>
      <c r="AL87" s="235"/>
      <c r="AM87" s="235"/>
      <c r="AN87" s="235"/>
      <c r="AO87" s="235"/>
      <c r="AP87" s="235"/>
      <c r="AQ87" s="235"/>
      <c r="AR87" s="235"/>
      <c r="AS87" s="235"/>
      <c r="AT87" s="236"/>
    </row>
    <row r="88" spans="1:46" ht="21" customHeight="1" hidden="1">
      <c r="A88" s="608"/>
      <c r="B88" s="225" t="s">
        <v>577</v>
      </c>
      <c r="C88" s="218">
        <v>79</v>
      </c>
      <c r="D88" s="237"/>
      <c r="E88" s="238"/>
      <c r="F88" s="235"/>
      <c r="G88" s="235"/>
      <c r="H88" s="235"/>
      <c r="I88" s="235"/>
      <c r="J88" s="235"/>
      <c r="K88" s="235"/>
      <c r="L88" s="235"/>
      <c r="M88" s="235"/>
      <c r="N88" s="235"/>
      <c r="O88" s="235"/>
      <c r="P88" s="235"/>
      <c r="Q88" s="235"/>
      <c r="R88" s="235"/>
      <c r="S88" s="235"/>
      <c r="T88" s="235"/>
      <c r="U88" s="235"/>
      <c r="V88" s="235"/>
      <c r="W88" s="235"/>
      <c r="X88" s="235"/>
      <c r="Y88" s="235"/>
      <c r="Z88" s="235"/>
      <c r="AA88" s="235"/>
      <c r="AB88" s="235"/>
      <c r="AC88" s="235"/>
      <c r="AD88" s="235"/>
      <c r="AE88" s="235"/>
      <c r="AF88" s="235"/>
      <c r="AG88" s="235"/>
      <c r="AH88" s="235"/>
      <c r="AI88" s="235"/>
      <c r="AJ88" s="235"/>
      <c r="AK88" s="235"/>
      <c r="AL88" s="235"/>
      <c r="AM88" s="235"/>
      <c r="AN88" s="235"/>
      <c r="AO88" s="235"/>
      <c r="AP88" s="235"/>
      <c r="AQ88" s="235"/>
      <c r="AR88" s="235"/>
      <c r="AS88" s="235"/>
      <c r="AT88" s="239"/>
    </row>
    <row r="89" spans="1:46" ht="63" customHeight="1">
      <c r="A89" s="608"/>
      <c r="B89" s="225" t="s">
        <v>579</v>
      </c>
      <c r="C89" s="218">
        <v>80</v>
      </c>
      <c r="D89" s="237"/>
      <c r="E89" s="238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235"/>
      <c r="V89" s="235"/>
      <c r="W89" s="235"/>
      <c r="X89" s="235"/>
      <c r="Y89" s="235"/>
      <c r="Z89" s="235"/>
      <c r="AA89" s="235"/>
      <c r="AB89" s="235"/>
      <c r="AC89" s="235"/>
      <c r="AD89" s="235"/>
      <c r="AE89" s="235"/>
      <c r="AF89" s="235"/>
      <c r="AG89" s="235"/>
      <c r="AH89" s="235"/>
      <c r="AI89" s="235"/>
      <c r="AJ89" s="235"/>
      <c r="AK89" s="235"/>
      <c r="AL89" s="235"/>
      <c r="AM89" s="235"/>
      <c r="AN89" s="235"/>
      <c r="AO89" s="235"/>
      <c r="AP89" s="235"/>
      <c r="AQ89" s="235"/>
      <c r="AR89" s="235"/>
      <c r="AS89" s="235"/>
      <c r="AT89" s="239"/>
    </row>
    <row r="90" spans="1:46" ht="51" customHeight="1" thickBot="1">
      <c r="A90" s="608"/>
      <c r="B90" s="225" t="s">
        <v>1694</v>
      </c>
      <c r="C90" s="218">
        <v>81</v>
      </c>
      <c r="D90" s="237"/>
      <c r="E90" s="238"/>
      <c r="F90" s="235"/>
      <c r="G90" s="235"/>
      <c r="H90" s="235"/>
      <c r="I90" s="235"/>
      <c r="J90" s="235"/>
      <c r="K90" s="235"/>
      <c r="L90" s="235"/>
      <c r="M90" s="235"/>
      <c r="N90" s="235"/>
      <c r="O90" s="235"/>
      <c r="P90" s="235"/>
      <c r="Q90" s="235"/>
      <c r="R90" s="235"/>
      <c r="S90" s="235"/>
      <c r="T90" s="235"/>
      <c r="U90" s="235"/>
      <c r="V90" s="235"/>
      <c r="W90" s="235"/>
      <c r="X90" s="235"/>
      <c r="Y90" s="235"/>
      <c r="Z90" s="235"/>
      <c r="AA90" s="235"/>
      <c r="AB90" s="235"/>
      <c r="AC90" s="235"/>
      <c r="AD90" s="235"/>
      <c r="AE90" s="235"/>
      <c r="AF90" s="235"/>
      <c r="AG90" s="235"/>
      <c r="AH90" s="235"/>
      <c r="AI90" s="235"/>
      <c r="AJ90" s="235"/>
      <c r="AK90" s="235"/>
      <c r="AL90" s="235"/>
      <c r="AM90" s="235"/>
      <c r="AN90" s="235"/>
      <c r="AO90" s="235"/>
      <c r="AP90" s="235"/>
      <c r="AQ90" s="235"/>
      <c r="AR90" s="235"/>
      <c r="AS90" s="235"/>
      <c r="AT90" s="239"/>
    </row>
    <row r="91" spans="1:46" ht="21" customHeight="1" hidden="1">
      <c r="A91" s="608"/>
      <c r="B91" s="225" t="s">
        <v>658</v>
      </c>
      <c r="C91" s="218">
        <v>82</v>
      </c>
      <c r="D91" s="237"/>
      <c r="E91" s="238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  <c r="R91" s="235"/>
      <c r="S91" s="235"/>
      <c r="T91" s="235"/>
      <c r="U91" s="235"/>
      <c r="V91" s="235"/>
      <c r="W91" s="235"/>
      <c r="X91" s="235"/>
      <c r="Y91" s="235"/>
      <c r="Z91" s="235"/>
      <c r="AA91" s="235"/>
      <c r="AB91" s="235"/>
      <c r="AC91" s="235"/>
      <c r="AD91" s="235"/>
      <c r="AE91" s="235"/>
      <c r="AF91" s="235"/>
      <c r="AG91" s="235"/>
      <c r="AH91" s="235"/>
      <c r="AI91" s="235"/>
      <c r="AJ91" s="235"/>
      <c r="AK91" s="235"/>
      <c r="AL91" s="235"/>
      <c r="AM91" s="235"/>
      <c r="AN91" s="235"/>
      <c r="AO91" s="235"/>
      <c r="AP91" s="235"/>
      <c r="AQ91" s="235"/>
      <c r="AR91" s="235"/>
      <c r="AS91" s="235"/>
      <c r="AT91" s="239"/>
    </row>
    <row r="92" spans="1:46" ht="21" customHeight="1" hidden="1">
      <c r="A92" s="608"/>
      <c r="B92" s="225" t="s">
        <v>1695</v>
      </c>
      <c r="C92" s="218">
        <v>83</v>
      </c>
      <c r="D92" s="237"/>
      <c r="E92" s="238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235"/>
      <c r="Q92" s="235"/>
      <c r="R92" s="235"/>
      <c r="S92" s="235"/>
      <c r="T92" s="235"/>
      <c r="U92" s="235"/>
      <c r="V92" s="235"/>
      <c r="W92" s="235"/>
      <c r="X92" s="235"/>
      <c r="Y92" s="235"/>
      <c r="Z92" s="235"/>
      <c r="AA92" s="235"/>
      <c r="AB92" s="235"/>
      <c r="AC92" s="235"/>
      <c r="AD92" s="235"/>
      <c r="AE92" s="235"/>
      <c r="AF92" s="235"/>
      <c r="AG92" s="235"/>
      <c r="AH92" s="235"/>
      <c r="AI92" s="235"/>
      <c r="AJ92" s="235"/>
      <c r="AK92" s="235"/>
      <c r="AL92" s="235"/>
      <c r="AM92" s="235"/>
      <c r="AN92" s="235"/>
      <c r="AO92" s="235"/>
      <c r="AP92" s="235"/>
      <c r="AQ92" s="235"/>
      <c r="AR92" s="235"/>
      <c r="AS92" s="235"/>
      <c r="AT92" s="239"/>
    </row>
    <row r="93" spans="1:46" ht="21" customHeight="1" hidden="1">
      <c r="A93" s="608"/>
      <c r="B93" s="225" t="s">
        <v>1696</v>
      </c>
      <c r="C93" s="218">
        <v>84</v>
      </c>
      <c r="D93" s="237"/>
      <c r="E93" s="238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5"/>
      <c r="R93" s="235"/>
      <c r="S93" s="235"/>
      <c r="T93" s="235"/>
      <c r="U93" s="235"/>
      <c r="V93" s="235"/>
      <c r="W93" s="235"/>
      <c r="X93" s="235"/>
      <c r="Y93" s="235"/>
      <c r="Z93" s="235"/>
      <c r="AA93" s="235"/>
      <c r="AB93" s="235"/>
      <c r="AC93" s="235"/>
      <c r="AD93" s="235"/>
      <c r="AE93" s="235"/>
      <c r="AF93" s="235"/>
      <c r="AG93" s="235"/>
      <c r="AH93" s="235"/>
      <c r="AI93" s="235"/>
      <c r="AJ93" s="235"/>
      <c r="AK93" s="235"/>
      <c r="AL93" s="235"/>
      <c r="AM93" s="235"/>
      <c r="AN93" s="235"/>
      <c r="AO93" s="235"/>
      <c r="AP93" s="235"/>
      <c r="AQ93" s="235"/>
      <c r="AR93" s="235"/>
      <c r="AS93" s="235"/>
      <c r="AT93" s="239"/>
    </row>
    <row r="94" spans="1:46" ht="21" customHeight="1" hidden="1">
      <c r="A94" s="608"/>
      <c r="B94" s="225" t="s">
        <v>661</v>
      </c>
      <c r="C94" s="218">
        <v>85</v>
      </c>
      <c r="D94" s="237"/>
      <c r="E94" s="238"/>
      <c r="F94" s="235"/>
      <c r="G94" s="235"/>
      <c r="H94" s="235"/>
      <c r="I94" s="235"/>
      <c r="J94" s="235"/>
      <c r="K94" s="235"/>
      <c r="L94" s="235"/>
      <c r="M94" s="235"/>
      <c r="N94" s="235"/>
      <c r="O94" s="235"/>
      <c r="P94" s="235"/>
      <c r="Q94" s="235"/>
      <c r="R94" s="235"/>
      <c r="S94" s="235"/>
      <c r="T94" s="235"/>
      <c r="U94" s="235"/>
      <c r="V94" s="235"/>
      <c r="W94" s="235"/>
      <c r="X94" s="235"/>
      <c r="Y94" s="235"/>
      <c r="Z94" s="235"/>
      <c r="AA94" s="235"/>
      <c r="AB94" s="235"/>
      <c r="AC94" s="235"/>
      <c r="AD94" s="235"/>
      <c r="AE94" s="235"/>
      <c r="AF94" s="235"/>
      <c r="AG94" s="235"/>
      <c r="AH94" s="235"/>
      <c r="AI94" s="235"/>
      <c r="AJ94" s="235"/>
      <c r="AK94" s="235"/>
      <c r="AL94" s="235"/>
      <c r="AM94" s="235"/>
      <c r="AN94" s="235"/>
      <c r="AO94" s="235"/>
      <c r="AP94" s="235"/>
      <c r="AQ94" s="235"/>
      <c r="AR94" s="235"/>
      <c r="AS94" s="235"/>
      <c r="AT94" s="239"/>
    </row>
    <row r="95" spans="1:46" ht="21" customHeight="1" hidden="1">
      <c r="A95" s="608"/>
      <c r="B95" s="225" t="s">
        <v>1697</v>
      </c>
      <c r="C95" s="218">
        <v>86</v>
      </c>
      <c r="D95" s="237"/>
      <c r="E95" s="238"/>
      <c r="F95" s="235"/>
      <c r="G95" s="235"/>
      <c r="H95" s="235"/>
      <c r="I95" s="235"/>
      <c r="J95" s="235"/>
      <c r="K95" s="235"/>
      <c r="L95" s="235"/>
      <c r="M95" s="235"/>
      <c r="N95" s="235"/>
      <c r="O95" s="235"/>
      <c r="P95" s="235"/>
      <c r="Q95" s="235"/>
      <c r="R95" s="235"/>
      <c r="S95" s="235"/>
      <c r="T95" s="235"/>
      <c r="U95" s="235"/>
      <c r="V95" s="235"/>
      <c r="W95" s="235"/>
      <c r="X95" s="235"/>
      <c r="Y95" s="235"/>
      <c r="Z95" s="235"/>
      <c r="AA95" s="235"/>
      <c r="AB95" s="235"/>
      <c r="AC95" s="235"/>
      <c r="AD95" s="235"/>
      <c r="AE95" s="235"/>
      <c r="AF95" s="235"/>
      <c r="AG95" s="235"/>
      <c r="AH95" s="235"/>
      <c r="AI95" s="235"/>
      <c r="AJ95" s="235"/>
      <c r="AK95" s="235"/>
      <c r="AL95" s="235"/>
      <c r="AM95" s="235"/>
      <c r="AN95" s="235"/>
      <c r="AO95" s="235"/>
      <c r="AP95" s="235"/>
      <c r="AQ95" s="235"/>
      <c r="AR95" s="235"/>
      <c r="AS95" s="235"/>
      <c r="AT95" s="239"/>
    </row>
    <row r="96" spans="1:46" ht="21" customHeight="1" hidden="1">
      <c r="A96" s="608"/>
      <c r="B96" s="225" t="s">
        <v>1698</v>
      </c>
      <c r="C96" s="218">
        <v>87</v>
      </c>
      <c r="D96" s="237"/>
      <c r="E96" s="238"/>
      <c r="F96" s="235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  <c r="R96" s="235"/>
      <c r="S96" s="235"/>
      <c r="T96" s="235"/>
      <c r="U96" s="235"/>
      <c r="V96" s="235"/>
      <c r="W96" s="235"/>
      <c r="X96" s="235"/>
      <c r="Y96" s="235"/>
      <c r="Z96" s="235"/>
      <c r="AA96" s="235"/>
      <c r="AB96" s="235"/>
      <c r="AC96" s="235"/>
      <c r="AD96" s="235"/>
      <c r="AE96" s="235"/>
      <c r="AF96" s="235"/>
      <c r="AG96" s="235"/>
      <c r="AH96" s="235"/>
      <c r="AI96" s="235"/>
      <c r="AJ96" s="235"/>
      <c r="AK96" s="235"/>
      <c r="AL96" s="235"/>
      <c r="AM96" s="235"/>
      <c r="AN96" s="235"/>
      <c r="AO96" s="235"/>
      <c r="AP96" s="235"/>
      <c r="AQ96" s="235"/>
      <c r="AR96" s="235"/>
      <c r="AS96" s="235"/>
      <c r="AT96" s="239"/>
    </row>
    <row r="97" spans="1:46" ht="21" customHeight="1" hidden="1">
      <c r="A97" s="608"/>
      <c r="B97" s="225" t="s">
        <v>1699</v>
      </c>
      <c r="C97" s="218">
        <v>88</v>
      </c>
      <c r="D97" s="237"/>
      <c r="E97" s="238"/>
      <c r="F97" s="235"/>
      <c r="G97" s="235"/>
      <c r="H97" s="235"/>
      <c r="I97" s="235"/>
      <c r="J97" s="235"/>
      <c r="K97" s="235"/>
      <c r="L97" s="235"/>
      <c r="M97" s="235"/>
      <c r="N97" s="235"/>
      <c r="O97" s="235"/>
      <c r="P97" s="235"/>
      <c r="Q97" s="235"/>
      <c r="R97" s="235"/>
      <c r="S97" s="235"/>
      <c r="T97" s="235"/>
      <c r="U97" s="235"/>
      <c r="V97" s="235"/>
      <c r="W97" s="235"/>
      <c r="X97" s="235"/>
      <c r="Y97" s="235"/>
      <c r="Z97" s="235"/>
      <c r="AA97" s="235"/>
      <c r="AB97" s="235"/>
      <c r="AC97" s="235"/>
      <c r="AD97" s="235"/>
      <c r="AE97" s="235"/>
      <c r="AF97" s="235"/>
      <c r="AG97" s="235"/>
      <c r="AH97" s="235"/>
      <c r="AI97" s="235"/>
      <c r="AJ97" s="235"/>
      <c r="AK97" s="235"/>
      <c r="AL97" s="235"/>
      <c r="AM97" s="235"/>
      <c r="AN97" s="235"/>
      <c r="AO97" s="235"/>
      <c r="AP97" s="235"/>
      <c r="AQ97" s="235"/>
      <c r="AR97" s="235"/>
      <c r="AS97" s="235"/>
      <c r="AT97" s="239"/>
    </row>
    <row r="98" spans="1:46" ht="39.75" customHeight="1" hidden="1">
      <c r="A98" s="608"/>
      <c r="B98" s="225" t="s">
        <v>1709</v>
      </c>
      <c r="C98" s="218">
        <v>89</v>
      </c>
      <c r="D98" s="237"/>
      <c r="E98" s="238"/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  <c r="R98" s="235"/>
      <c r="S98" s="235"/>
      <c r="T98" s="235"/>
      <c r="U98" s="235"/>
      <c r="V98" s="235"/>
      <c r="W98" s="235"/>
      <c r="X98" s="235"/>
      <c r="Y98" s="235"/>
      <c r="Z98" s="235"/>
      <c r="AA98" s="235"/>
      <c r="AB98" s="235"/>
      <c r="AC98" s="235"/>
      <c r="AD98" s="235"/>
      <c r="AE98" s="235"/>
      <c r="AF98" s="235"/>
      <c r="AG98" s="235"/>
      <c r="AH98" s="235"/>
      <c r="AI98" s="235"/>
      <c r="AJ98" s="235"/>
      <c r="AK98" s="235"/>
      <c r="AL98" s="235"/>
      <c r="AM98" s="235"/>
      <c r="AN98" s="235"/>
      <c r="AO98" s="235"/>
      <c r="AP98" s="235"/>
      <c r="AQ98" s="235"/>
      <c r="AR98" s="235"/>
      <c r="AS98" s="235"/>
      <c r="AT98" s="239"/>
    </row>
    <row r="99" spans="1:46" ht="42" customHeight="1" hidden="1" thickBot="1">
      <c r="A99" s="608"/>
      <c r="B99" s="226" t="s">
        <v>1710</v>
      </c>
      <c r="C99" s="221">
        <v>90</v>
      </c>
      <c r="D99" s="237"/>
      <c r="E99" s="238"/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5"/>
      <c r="R99" s="235"/>
      <c r="S99" s="235"/>
      <c r="T99" s="235"/>
      <c r="U99" s="235"/>
      <c r="V99" s="235"/>
      <c r="W99" s="235"/>
      <c r="X99" s="235"/>
      <c r="Y99" s="235"/>
      <c r="Z99" s="235"/>
      <c r="AA99" s="235"/>
      <c r="AB99" s="235"/>
      <c r="AC99" s="235"/>
      <c r="AD99" s="235"/>
      <c r="AE99" s="235"/>
      <c r="AF99" s="235"/>
      <c r="AG99" s="235"/>
      <c r="AH99" s="235"/>
      <c r="AI99" s="235"/>
      <c r="AJ99" s="235"/>
      <c r="AK99" s="235"/>
      <c r="AL99" s="235"/>
      <c r="AM99" s="235"/>
      <c r="AN99" s="235"/>
      <c r="AO99" s="235"/>
      <c r="AP99" s="235"/>
      <c r="AQ99" s="235"/>
      <c r="AR99" s="235"/>
      <c r="AS99" s="235"/>
      <c r="AT99" s="239"/>
    </row>
    <row r="100" spans="1:46" ht="63" customHeight="1" thickBot="1">
      <c r="A100" s="608"/>
      <c r="B100" s="227" t="s">
        <v>1700</v>
      </c>
      <c r="C100" s="223">
        <v>91</v>
      </c>
      <c r="D100" s="243"/>
      <c r="E100" s="244"/>
      <c r="F100" s="244"/>
      <c r="G100" s="244"/>
      <c r="H100" s="244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/>
      <c r="T100" s="244"/>
      <c r="U100" s="244"/>
      <c r="V100" s="244"/>
      <c r="W100" s="244"/>
      <c r="X100" s="244"/>
      <c r="Y100" s="244"/>
      <c r="Z100" s="244"/>
      <c r="AA100" s="244"/>
      <c r="AB100" s="244"/>
      <c r="AC100" s="244"/>
      <c r="AD100" s="244"/>
      <c r="AE100" s="244"/>
      <c r="AF100" s="244"/>
      <c r="AG100" s="244"/>
      <c r="AH100" s="244"/>
      <c r="AI100" s="244"/>
      <c r="AJ100" s="244"/>
      <c r="AK100" s="244"/>
      <c r="AL100" s="244"/>
      <c r="AM100" s="244"/>
      <c r="AN100" s="244"/>
      <c r="AO100" s="244"/>
      <c r="AP100" s="244"/>
      <c r="AQ100" s="244"/>
      <c r="AR100" s="244"/>
      <c r="AS100" s="244"/>
      <c r="AT100" s="245"/>
    </row>
    <row r="101" spans="1:46" ht="72.75" customHeight="1" thickBot="1">
      <c r="A101" s="659" t="s">
        <v>1784</v>
      </c>
      <c r="B101" s="304" t="s">
        <v>1979</v>
      </c>
      <c r="C101" s="228">
        <v>92</v>
      </c>
      <c r="D101" s="251"/>
      <c r="E101" s="244"/>
      <c r="F101" s="244"/>
      <c r="G101" s="244"/>
      <c r="H101" s="244"/>
      <c r="I101" s="244"/>
      <c r="J101" s="244"/>
      <c r="K101" s="244"/>
      <c r="L101" s="244"/>
      <c r="M101" s="244"/>
      <c r="N101" s="244"/>
      <c r="O101" s="244"/>
      <c r="P101" s="244"/>
      <c r="Q101" s="244"/>
      <c r="R101" s="244"/>
      <c r="S101" s="244"/>
      <c r="T101" s="244"/>
      <c r="U101" s="244"/>
      <c r="V101" s="244"/>
      <c r="W101" s="244"/>
      <c r="X101" s="244"/>
      <c r="Y101" s="244"/>
      <c r="Z101" s="244"/>
      <c r="AA101" s="244"/>
      <c r="AB101" s="244"/>
      <c r="AC101" s="244"/>
      <c r="AD101" s="244"/>
      <c r="AE101" s="244"/>
      <c r="AF101" s="244"/>
      <c r="AG101" s="244"/>
      <c r="AH101" s="244"/>
      <c r="AI101" s="244"/>
      <c r="AJ101" s="244"/>
      <c r="AK101" s="244"/>
      <c r="AL101" s="244"/>
      <c r="AM101" s="244"/>
      <c r="AN101" s="244"/>
      <c r="AO101" s="244"/>
      <c r="AP101" s="244"/>
      <c r="AQ101" s="244"/>
      <c r="AR101" s="244"/>
      <c r="AS101" s="244"/>
      <c r="AT101" s="245"/>
    </row>
    <row r="102" spans="1:46" s="266" customFormat="1" ht="80.25" customHeight="1">
      <c r="A102" s="660"/>
      <c r="B102" s="305" t="s">
        <v>2431</v>
      </c>
      <c r="C102" s="229">
        <v>93</v>
      </c>
      <c r="D102" s="264"/>
      <c r="E102" s="264"/>
      <c r="F102" s="264"/>
      <c r="G102" s="264"/>
      <c r="H102" s="264"/>
      <c r="I102" s="264"/>
      <c r="J102" s="264"/>
      <c r="K102" s="264"/>
      <c r="L102" s="264"/>
      <c r="M102" s="264"/>
      <c r="N102" s="264"/>
      <c r="O102" s="264"/>
      <c r="P102" s="264"/>
      <c r="Q102" s="264"/>
      <c r="R102" s="264"/>
      <c r="S102" s="264"/>
      <c r="T102" s="264"/>
      <c r="U102" s="264"/>
      <c r="V102" s="264"/>
      <c r="W102" s="264"/>
      <c r="X102" s="264"/>
      <c r="Y102" s="264"/>
      <c r="Z102" s="264"/>
      <c r="AA102" s="264"/>
      <c r="AB102" s="264"/>
      <c r="AC102" s="264"/>
      <c r="AD102" s="264"/>
      <c r="AE102" s="264"/>
      <c r="AF102" s="264"/>
      <c r="AG102" s="264"/>
      <c r="AH102" s="264"/>
      <c r="AI102" s="264"/>
      <c r="AJ102" s="264"/>
      <c r="AK102" s="264"/>
      <c r="AL102" s="264"/>
      <c r="AM102" s="264"/>
      <c r="AN102" s="264"/>
      <c r="AO102" s="264"/>
      <c r="AP102" s="264"/>
      <c r="AQ102" s="264"/>
      <c r="AR102" s="264"/>
      <c r="AS102" s="264"/>
      <c r="AT102" s="265"/>
    </row>
    <row r="103" spans="1:46" s="266" customFormat="1" ht="79.5" customHeight="1">
      <c r="A103" s="660"/>
      <c r="B103" s="305" t="s">
        <v>2432</v>
      </c>
      <c r="C103" s="230">
        <v>94</v>
      </c>
      <c r="D103" s="267"/>
      <c r="E103" s="267"/>
      <c r="F103" s="267"/>
      <c r="G103" s="267"/>
      <c r="H103" s="267"/>
      <c r="I103" s="267"/>
      <c r="J103" s="267"/>
      <c r="K103" s="267"/>
      <c r="L103" s="267"/>
      <c r="M103" s="267"/>
      <c r="N103" s="267"/>
      <c r="O103" s="267"/>
      <c r="P103" s="267"/>
      <c r="Q103" s="267"/>
      <c r="R103" s="267"/>
      <c r="S103" s="267"/>
      <c r="T103" s="267"/>
      <c r="U103" s="267"/>
      <c r="V103" s="267"/>
      <c r="W103" s="267"/>
      <c r="X103" s="267"/>
      <c r="Y103" s="267"/>
      <c r="Z103" s="267"/>
      <c r="AA103" s="267"/>
      <c r="AB103" s="267"/>
      <c r="AC103" s="267"/>
      <c r="AD103" s="267"/>
      <c r="AE103" s="267"/>
      <c r="AF103" s="267"/>
      <c r="AG103" s="267"/>
      <c r="AH103" s="267"/>
      <c r="AI103" s="267"/>
      <c r="AJ103" s="267"/>
      <c r="AK103" s="267"/>
      <c r="AL103" s="267"/>
      <c r="AM103" s="267"/>
      <c r="AN103" s="267"/>
      <c r="AO103" s="267"/>
      <c r="AP103" s="267"/>
      <c r="AQ103" s="267"/>
      <c r="AR103" s="267"/>
      <c r="AS103" s="267"/>
      <c r="AT103" s="268"/>
    </row>
    <row r="104" spans="1:46" s="266" customFormat="1" ht="93" customHeight="1">
      <c r="A104" s="660"/>
      <c r="B104" s="305" t="s">
        <v>2433</v>
      </c>
      <c r="C104" s="230">
        <v>95</v>
      </c>
      <c r="D104" s="267"/>
      <c r="E104" s="267"/>
      <c r="F104" s="267"/>
      <c r="G104" s="267"/>
      <c r="H104" s="267"/>
      <c r="I104" s="267"/>
      <c r="J104" s="267"/>
      <c r="K104" s="267"/>
      <c r="L104" s="267"/>
      <c r="M104" s="267"/>
      <c r="N104" s="267"/>
      <c r="O104" s="267"/>
      <c r="P104" s="267"/>
      <c r="Q104" s="267"/>
      <c r="R104" s="267"/>
      <c r="S104" s="267"/>
      <c r="T104" s="267"/>
      <c r="U104" s="267"/>
      <c r="V104" s="267"/>
      <c r="W104" s="267"/>
      <c r="X104" s="267"/>
      <c r="Y104" s="267"/>
      <c r="Z104" s="267"/>
      <c r="AA104" s="267"/>
      <c r="AB104" s="267"/>
      <c r="AC104" s="267"/>
      <c r="AD104" s="267"/>
      <c r="AE104" s="267"/>
      <c r="AF104" s="267"/>
      <c r="AG104" s="267"/>
      <c r="AH104" s="267"/>
      <c r="AI104" s="267"/>
      <c r="AJ104" s="267"/>
      <c r="AK104" s="267"/>
      <c r="AL104" s="267"/>
      <c r="AM104" s="267"/>
      <c r="AN104" s="267"/>
      <c r="AO104" s="267"/>
      <c r="AP104" s="267"/>
      <c r="AQ104" s="267"/>
      <c r="AR104" s="267"/>
      <c r="AS104" s="267"/>
      <c r="AT104" s="268"/>
    </row>
    <row r="105" spans="1:46" s="266" customFormat="1" ht="73.5" customHeight="1">
      <c r="A105" s="660"/>
      <c r="B105" s="305" t="s">
        <v>2434</v>
      </c>
      <c r="C105" s="230">
        <v>96</v>
      </c>
      <c r="D105" s="267"/>
      <c r="E105" s="267"/>
      <c r="F105" s="267"/>
      <c r="G105" s="267"/>
      <c r="H105" s="267"/>
      <c r="I105" s="267"/>
      <c r="J105" s="267"/>
      <c r="K105" s="267"/>
      <c r="L105" s="267"/>
      <c r="M105" s="267"/>
      <c r="N105" s="267"/>
      <c r="O105" s="267"/>
      <c r="P105" s="267"/>
      <c r="Q105" s="267"/>
      <c r="R105" s="267"/>
      <c r="S105" s="267"/>
      <c r="T105" s="267"/>
      <c r="U105" s="267"/>
      <c r="V105" s="267"/>
      <c r="W105" s="267"/>
      <c r="X105" s="267"/>
      <c r="Y105" s="267"/>
      <c r="Z105" s="267"/>
      <c r="AA105" s="267"/>
      <c r="AB105" s="267"/>
      <c r="AC105" s="267"/>
      <c r="AD105" s="267"/>
      <c r="AE105" s="267"/>
      <c r="AF105" s="267"/>
      <c r="AG105" s="267"/>
      <c r="AH105" s="267"/>
      <c r="AI105" s="267"/>
      <c r="AJ105" s="267"/>
      <c r="AK105" s="267"/>
      <c r="AL105" s="267"/>
      <c r="AM105" s="267"/>
      <c r="AN105" s="267"/>
      <c r="AO105" s="267"/>
      <c r="AP105" s="267"/>
      <c r="AQ105" s="267"/>
      <c r="AR105" s="267"/>
      <c r="AS105" s="267"/>
      <c r="AT105" s="268"/>
    </row>
    <row r="106" spans="1:46" s="266" customFormat="1" ht="77.25" customHeight="1">
      <c r="A106" s="660"/>
      <c r="B106" s="305" t="s">
        <v>2435</v>
      </c>
      <c r="C106" s="230">
        <v>97</v>
      </c>
      <c r="D106" s="267"/>
      <c r="E106" s="267"/>
      <c r="F106" s="267"/>
      <c r="G106" s="267"/>
      <c r="H106" s="267"/>
      <c r="I106" s="267"/>
      <c r="J106" s="267"/>
      <c r="K106" s="267"/>
      <c r="L106" s="267"/>
      <c r="M106" s="267"/>
      <c r="N106" s="267"/>
      <c r="O106" s="267"/>
      <c r="P106" s="267"/>
      <c r="Q106" s="267"/>
      <c r="R106" s="267"/>
      <c r="S106" s="267"/>
      <c r="T106" s="267"/>
      <c r="U106" s="267"/>
      <c r="V106" s="267"/>
      <c r="W106" s="267"/>
      <c r="X106" s="267"/>
      <c r="Y106" s="267"/>
      <c r="Z106" s="267"/>
      <c r="AA106" s="267"/>
      <c r="AB106" s="267"/>
      <c r="AC106" s="267"/>
      <c r="AD106" s="267"/>
      <c r="AE106" s="267"/>
      <c r="AF106" s="267"/>
      <c r="AG106" s="267"/>
      <c r="AH106" s="267"/>
      <c r="AI106" s="267"/>
      <c r="AJ106" s="267"/>
      <c r="AK106" s="267"/>
      <c r="AL106" s="267"/>
      <c r="AM106" s="267"/>
      <c r="AN106" s="267"/>
      <c r="AO106" s="267"/>
      <c r="AP106" s="267"/>
      <c r="AQ106" s="267"/>
      <c r="AR106" s="267"/>
      <c r="AS106" s="267"/>
      <c r="AT106" s="268"/>
    </row>
    <row r="107" spans="1:46" s="266" customFormat="1" ht="78.75" customHeight="1">
      <c r="A107" s="660"/>
      <c r="B107" s="305" t="s">
        <v>2436</v>
      </c>
      <c r="C107" s="230">
        <v>98</v>
      </c>
      <c r="D107" s="267"/>
      <c r="E107" s="267"/>
      <c r="F107" s="267"/>
      <c r="G107" s="267"/>
      <c r="H107" s="267"/>
      <c r="I107" s="267"/>
      <c r="J107" s="267"/>
      <c r="K107" s="267"/>
      <c r="L107" s="267"/>
      <c r="M107" s="267"/>
      <c r="N107" s="267"/>
      <c r="O107" s="267"/>
      <c r="P107" s="267"/>
      <c r="Q107" s="267"/>
      <c r="R107" s="267"/>
      <c r="S107" s="267"/>
      <c r="T107" s="267"/>
      <c r="U107" s="267"/>
      <c r="V107" s="267"/>
      <c r="W107" s="267"/>
      <c r="X107" s="267"/>
      <c r="Y107" s="267"/>
      <c r="Z107" s="267"/>
      <c r="AA107" s="267"/>
      <c r="AB107" s="267"/>
      <c r="AC107" s="267"/>
      <c r="AD107" s="267"/>
      <c r="AE107" s="267"/>
      <c r="AF107" s="267"/>
      <c r="AG107" s="267"/>
      <c r="AH107" s="267"/>
      <c r="AI107" s="267"/>
      <c r="AJ107" s="267"/>
      <c r="AK107" s="267"/>
      <c r="AL107" s="267"/>
      <c r="AM107" s="267"/>
      <c r="AN107" s="267"/>
      <c r="AO107" s="267"/>
      <c r="AP107" s="267"/>
      <c r="AQ107" s="267"/>
      <c r="AR107" s="267"/>
      <c r="AS107" s="267"/>
      <c r="AT107" s="268"/>
    </row>
    <row r="108" spans="1:46" s="266" customFormat="1" ht="98.25" customHeight="1">
      <c r="A108" s="660"/>
      <c r="B108" s="305" t="s">
        <v>1785</v>
      </c>
      <c r="C108" s="230">
        <v>99</v>
      </c>
      <c r="D108" s="267"/>
      <c r="E108" s="267"/>
      <c r="F108" s="267"/>
      <c r="G108" s="267"/>
      <c r="H108" s="267"/>
      <c r="I108" s="267"/>
      <c r="J108" s="267"/>
      <c r="K108" s="267"/>
      <c r="L108" s="267"/>
      <c r="M108" s="267"/>
      <c r="N108" s="267"/>
      <c r="O108" s="267"/>
      <c r="P108" s="267"/>
      <c r="Q108" s="267"/>
      <c r="R108" s="267"/>
      <c r="S108" s="267"/>
      <c r="T108" s="267"/>
      <c r="U108" s="267"/>
      <c r="V108" s="267"/>
      <c r="W108" s="267"/>
      <c r="X108" s="267"/>
      <c r="Y108" s="267"/>
      <c r="Z108" s="267"/>
      <c r="AA108" s="267"/>
      <c r="AB108" s="267"/>
      <c r="AC108" s="267"/>
      <c r="AD108" s="267"/>
      <c r="AE108" s="267"/>
      <c r="AF108" s="267"/>
      <c r="AG108" s="267"/>
      <c r="AH108" s="267"/>
      <c r="AI108" s="267"/>
      <c r="AJ108" s="267"/>
      <c r="AK108" s="267"/>
      <c r="AL108" s="267"/>
      <c r="AM108" s="267"/>
      <c r="AN108" s="267"/>
      <c r="AO108" s="267"/>
      <c r="AP108" s="267"/>
      <c r="AQ108" s="267"/>
      <c r="AR108" s="267"/>
      <c r="AS108" s="267"/>
      <c r="AT108" s="268"/>
    </row>
    <row r="109" spans="1:46" s="266" customFormat="1" ht="74.25" customHeight="1">
      <c r="A109" s="660"/>
      <c r="B109" s="305" t="s">
        <v>1786</v>
      </c>
      <c r="C109" s="230">
        <v>100</v>
      </c>
      <c r="D109" s="267"/>
      <c r="E109" s="267"/>
      <c r="F109" s="267"/>
      <c r="G109" s="267"/>
      <c r="H109" s="267"/>
      <c r="I109" s="267"/>
      <c r="J109" s="267"/>
      <c r="K109" s="267"/>
      <c r="L109" s="267"/>
      <c r="M109" s="267"/>
      <c r="N109" s="267"/>
      <c r="O109" s="267"/>
      <c r="P109" s="267"/>
      <c r="Q109" s="267"/>
      <c r="R109" s="267"/>
      <c r="S109" s="267"/>
      <c r="T109" s="267"/>
      <c r="U109" s="267"/>
      <c r="V109" s="267"/>
      <c r="W109" s="267"/>
      <c r="X109" s="267"/>
      <c r="Y109" s="267"/>
      <c r="Z109" s="267"/>
      <c r="AA109" s="267"/>
      <c r="AB109" s="267"/>
      <c r="AC109" s="267"/>
      <c r="AD109" s="267"/>
      <c r="AE109" s="267"/>
      <c r="AF109" s="267"/>
      <c r="AG109" s="267"/>
      <c r="AH109" s="267"/>
      <c r="AI109" s="267"/>
      <c r="AJ109" s="267"/>
      <c r="AK109" s="267"/>
      <c r="AL109" s="267"/>
      <c r="AM109" s="267"/>
      <c r="AN109" s="267"/>
      <c r="AO109" s="267"/>
      <c r="AP109" s="267"/>
      <c r="AQ109" s="267"/>
      <c r="AR109" s="267"/>
      <c r="AS109" s="267"/>
      <c r="AT109" s="268"/>
    </row>
    <row r="110" spans="1:46" s="266" customFormat="1" ht="53.25" customHeight="1">
      <c r="A110" s="660"/>
      <c r="B110" s="305" t="s">
        <v>1787</v>
      </c>
      <c r="C110" s="230">
        <v>101</v>
      </c>
      <c r="D110" s="267"/>
      <c r="E110" s="267"/>
      <c r="F110" s="267"/>
      <c r="G110" s="267"/>
      <c r="H110" s="267"/>
      <c r="I110" s="267"/>
      <c r="J110" s="267"/>
      <c r="K110" s="267"/>
      <c r="L110" s="267"/>
      <c r="M110" s="267"/>
      <c r="N110" s="267"/>
      <c r="O110" s="267"/>
      <c r="P110" s="267"/>
      <c r="Q110" s="267"/>
      <c r="R110" s="267"/>
      <c r="S110" s="267"/>
      <c r="T110" s="267"/>
      <c r="U110" s="267"/>
      <c r="V110" s="267"/>
      <c r="W110" s="267"/>
      <c r="X110" s="267"/>
      <c r="Y110" s="267"/>
      <c r="Z110" s="267"/>
      <c r="AA110" s="267"/>
      <c r="AB110" s="267"/>
      <c r="AC110" s="267"/>
      <c r="AD110" s="267"/>
      <c r="AE110" s="267"/>
      <c r="AF110" s="267"/>
      <c r="AG110" s="267"/>
      <c r="AH110" s="267"/>
      <c r="AI110" s="267"/>
      <c r="AJ110" s="267"/>
      <c r="AK110" s="267"/>
      <c r="AL110" s="267"/>
      <c r="AM110" s="267"/>
      <c r="AN110" s="267"/>
      <c r="AO110" s="267"/>
      <c r="AP110" s="267"/>
      <c r="AQ110" s="267"/>
      <c r="AR110" s="267"/>
      <c r="AS110" s="267"/>
      <c r="AT110" s="268"/>
    </row>
    <row r="111" spans="1:46" s="266" customFormat="1" ht="53.25" customHeight="1">
      <c r="A111" s="660"/>
      <c r="B111" s="305" t="s">
        <v>1701</v>
      </c>
      <c r="C111" s="230">
        <v>102</v>
      </c>
      <c r="D111" s="267"/>
      <c r="E111" s="267"/>
      <c r="F111" s="267"/>
      <c r="G111" s="267"/>
      <c r="H111" s="267"/>
      <c r="I111" s="267"/>
      <c r="J111" s="267"/>
      <c r="K111" s="267"/>
      <c r="L111" s="267"/>
      <c r="M111" s="267"/>
      <c r="N111" s="267"/>
      <c r="O111" s="267"/>
      <c r="P111" s="267"/>
      <c r="Q111" s="267"/>
      <c r="R111" s="267"/>
      <c r="S111" s="267"/>
      <c r="T111" s="267"/>
      <c r="U111" s="267"/>
      <c r="V111" s="267"/>
      <c r="W111" s="267"/>
      <c r="X111" s="267"/>
      <c r="Y111" s="267"/>
      <c r="Z111" s="267"/>
      <c r="AA111" s="267"/>
      <c r="AB111" s="267"/>
      <c r="AC111" s="267"/>
      <c r="AD111" s="267"/>
      <c r="AE111" s="267"/>
      <c r="AF111" s="267"/>
      <c r="AG111" s="267"/>
      <c r="AH111" s="267"/>
      <c r="AI111" s="267"/>
      <c r="AJ111" s="267"/>
      <c r="AK111" s="267"/>
      <c r="AL111" s="267"/>
      <c r="AM111" s="267"/>
      <c r="AN111" s="267"/>
      <c r="AO111" s="267"/>
      <c r="AP111" s="267"/>
      <c r="AQ111" s="267"/>
      <c r="AR111" s="267"/>
      <c r="AS111" s="267"/>
      <c r="AT111" s="268"/>
    </row>
    <row r="112" spans="1:46" s="266" customFormat="1" ht="53.25" customHeight="1">
      <c r="A112" s="660"/>
      <c r="B112" s="305" t="s">
        <v>1702</v>
      </c>
      <c r="C112" s="230">
        <v>103</v>
      </c>
      <c r="D112" s="267"/>
      <c r="E112" s="267"/>
      <c r="F112" s="267"/>
      <c r="G112" s="267"/>
      <c r="H112" s="267"/>
      <c r="I112" s="267"/>
      <c r="J112" s="267"/>
      <c r="K112" s="267"/>
      <c r="L112" s="267"/>
      <c r="M112" s="267"/>
      <c r="N112" s="267"/>
      <c r="O112" s="267"/>
      <c r="P112" s="267"/>
      <c r="Q112" s="267"/>
      <c r="R112" s="267"/>
      <c r="S112" s="267"/>
      <c r="T112" s="267"/>
      <c r="U112" s="267"/>
      <c r="V112" s="267"/>
      <c r="W112" s="267"/>
      <c r="X112" s="267"/>
      <c r="Y112" s="267"/>
      <c r="Z112" s="267"/>
      <c r="AA112" s="267"/>
      <c r="AB112" s="267"/>
      <c r="AC112" s="267"/>
      <c r="AD112" s="267"/>
      <c r="AE112" s="267"/>
      <c r="AF112" s="267"/>
      <c r="AG112" s="267"/>
      <c r="AH112" s="267"/>
      <c r="AI112" s="267"/>
      <c r="AJ112" s="267"/>
      <c r="AK112" s="267"/>
      <c r="AL112" s="267"/>
      <c r="AM112" s="267"/>
      <c r="AN112" s="267"/>
      <c r="AO112" s="267"/>
      <c r="AP112" s="267"/>
      <c r="AQ112" s="267"/>
      <c r="AR112" s="267"/>
      <c r="AS112" s="267"/>
      <c r="AT112" s="268"/>
    </row>
    <row r="113" spans="1:46" ht="48.75" customHeight="1" thickBot="1">
      <c r="A113" s="661"/>
      <c r="B113" s="305" t="s">
        <v>1703</v>
      </c>
      <c r="C113" s="269">
        <v>104</v>
      </c>
      <c r="D113" s="267"/>
      <c r="E113" s="267"/>
      <c r="F113" s="267"/>
      <c r="G113" s="267"/>
      <c r="H113" s="267"/>
      <c r="I113" s="267"/>
      <c r="J113" s="267"/>
      <c r="K113" s="267"/>
      <c r="L113" s="267"/>
      <c r="M113" s="267"/>
      <c r="N113" s="267"/>
      <c r="O113" s="267"/>
      <c r="P113" s="267"/>
      <c r="Q113" s="267"/>
      <c r="R113" s="267"/>
      <c r="S113" s="267"/>
      <c r="T113" s="267"/>
      <c r="U113" s="267"/>
      <c r="V113" s="267"/>
      <c r="W113" s="267"/>
      <c r="X113" s="267"/>
      <c r="Y113" s="267"/>
      <c r="Z113" s="267"/>
      <c r="AA113" s="267"/>
      <c r="AB113" s="267"/>
      <c r="AC113" s="267"/>
      <c r="AD113" s="267"/>
      <c r="AE113" s="267"/>
      <c r="AF113" s="267"/>
      <c r="AG113" s="267"/>
      <c r="AH113" s="267"/>
      <c r="AI113" s="267"/>
      <c r="AJ113" s="267"/>
      <c r="AK113" s="267"/>
      <c r="AL113" s="267"/>
      <c r="AM113" s="267"/>
      <c r="AN113" s="267"/>
      <c r="AO113" s="267"/>
      <c r="AP113" s="267"/>
      <c r="AQ113" s="267"/>
      <c r="AR113" s="267"/>
      <c r="AS113" s="267"/>
      <c r="AT113" s="267"/>
    </row>
    <row r="117" spans="1:22" ht="20.25">
      <c r="A117" s="662" t="s">
        <v>1788</v>
      </c>
      <c r="B117" s="662"/>
      <c r="C117" s="662"/>
      <c r="D117" s="662"/>
      <c r="E117" s="662"/>
      <c r="F117" s="662"/>
      <c r="G117" s="662"/>
      <c r="H117" s="662"/>
      <c r="I117" s="662"/>
      <c r="J117" s="662"/>
      <c r="K117" s="662"/>
      <c r="L117" s="662"/>
      <c r="M117" s="662"/>
      <c r="N117" s="662"/>
      <c r="O117" s="662"/>
      <c r="P117" s="662"/>
      <c r="Q117" s="662"/>
      <c r="R117" s="662"/>
      <c r="S117" s="662"/>
      <c r="T117" s="662"/>
      <c r="U117" s="662"/>
      <c r="V117" s="662"/>
    </row>
    <row r="118" spans="1:22" ht="20.25">
      <c r="A118" s="663" t="s">
        <v>1789</v>
      </c>
      <c r="B118" s="663"/>
      <c r="C118" s="663"/>
      <c r="D118" s="663"/>
      <c r="E118" s="663"/>
      <c r="F118" s="663"/>
      <c r="G118" s="663"/>
      <c r="H118" s="663"/>
      <c r="I118" s="663"/>
      <c r="J118" s="663"/>
      <c r="K118" s="663"/>
      <c r="L118" s="663"/>
      <c r="M118" s="663"/>
      <c r="N118" s="663"/>
      <c r="O118" s="663"/>
      <c r="P118" s="663"/>
      <c r="Q118" s="663"/>
      <c r="R118" s="663"/>
      <c r="S118" s="663"/>
      <c r="T118" s="663"/>
      <c r="U118" s="663"/>
      <c r="V118" s="663"/>
    </row>
    <row r="119" spans="1:22" ht="20.25">
      <c r="A119" s="664" t="s">
        <v>1790</v>
      </c>
      <c r="B119" s="665"/>
      <c r="C119" s="665"/>
      <c r="D119" s="665"/>
      <c r="E119" s="665"/>
      <c r="F119" s="665"/>
      <c r="G119" s="665"/>
      <c r="H119" s="665"/>
      <c r="I119" s="665"/>
      <c r="J119" s="665"/>
      <c r="K119" s="665"/>
      <c r="L119" s="665"/>
      <c r="M119" s="665"/>
      <c r="N119" s="665"/>
      <c r="O119" s="665"/>
      <c r="P119" s="665"/>
      <c r="Q119" s="665"/>
      <c r="R119" s="665"/>
      <c r="S119" s="665"/>
      <c r="T119" s="665"/>
      <c r="U119" s="665"/>
      <c r="V119" s="665"/>
    </row>
  </sheetData>
  <sheetProtection/>
  <mergeCells count="60">
    <mergeCell ref="A101:A113"/>
    <mergeCell ref="A117:V117"/>
    <mergeCell ref="A118:V118"/>
    <mergeCell ref="A119:V119"/>
    <mergeCell ref="E6:O6"/>
    <mergeCell ref="P6:U6"/>
    <mergeCell ref="V6:Z6"/>
    <mergeCell ref="I7:L7"/>
    <mergeCell ref="M7:M8"/>
    <mergeCell ref="N7:N8"/>
    <mergeCell ref="A3:AT3"/>
    <mergeCell ref="A4:AT4"/>
    <mergeCell ref="A5:B8"/>
    <mergeCell ref="C5:C8"/>
    <mergeCell ref="D5:D8"/>
    <mergeCell ref="E5:U5"/>
    <mergeCell ref="V5:AA5"/>
    <mergeCell ref="AM5:AS5"/>
    <mergeCell ref="AB5:AC5"/>
    <mergeCell ref="AD5:AE5"/>
    <mergeCell ref="AR6:AR8"/>
    <mergeCell ref="AS6:AS8"/>
    <mergeCell ref="AO6:AO8"/>
    <mergeCell ref="AP6:AP8"/>
    <mergeCell ref="AQ6:AQ8"/>
    <mergeCell ref="AT5:AT8"/>
    <mergeCell ref="AN6:AN8"/>
    <mergeCell ref="AD6:AD8"/>
    <mergeCell ref="AE6:AE8"/>
    <mergeCell ref="AF6:AF8"/>
    <mergeCell ref="AH5:AH8"/>
    <mergeCell ref="AG6:AG8"/>
    <mergeCell ref="AM6:AM8"/>
    <mergeCell ref="AI5:AI8"/>
    <mergeCell ref="AJ5:AJ8"/>
    <mergeCell ref="AK5:AK8"/>
    <mergeCell ref="AF5:AG5"/>
    <mergeCell ref="AL5:AL8"/>
    <mergeCell ref="Y7:Y8"/>
    <mergeCell ref="Z7:Z8"/>
    <mergeCell ref="AB6:AB8"/>
    <mergeCell ref="AC6:AC8"/>
    <mergeCell ref="AA6:AA8"/>
    <mergeCell ref="A33:A47"/>
    <mergeCell ref="A48:A63"/>
    <mergeCell ref="A64:A78"/>
    <mergeCell ref="A79:A100"/>
    <mergeCell ref="A9:B9"/>
    <mergeCell ref="A10:B10"/>
    <mergeCell ref="A11:A32"/>
    <mergeCell ref="X7:X8"/>
    <mergeCell ref="W7:W8"/>
    <mergeCell ref="E7:E8"/>
    <mergeCell ref="F7:G7"/>
    <mergeCell ref="H7:H8"/>
    <mergeCell ref="U7:U8"/>
    <mergeCell ref="V7:V8"/>
    <mergeCell ref="O7:O8"/>
    <mergeCell ref="P7:R7"/>
    <mergeCell ref="S7:T7"/>
  </mergeCells>
  <printOptions/>
  <pageMargins left="0.31496062992125984" right="0" top="0.7874015748031497" bottom="0.11811023622047245" header="0.31496062992125984" footer="0.31496062992125984"/>
  <pageSetup horizontalDpi="600" verticalDpi="600" orientation="landscape" paperSize="9" scale="29" r:id="rId1"/>
  <rowBreaks count="2" manualBreakCount="2">
    <brk id="47" max="255" man="1"/>
    <brk id="10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F1632"/>
  <sheetViews>
    <sheetView zoomScalePageLayoutView="0" workbookViewId="0" topLeftCell="A1">
      <pane ySplit="1" topLeftCell="A1562" activePane="bottomLeft" state="frozen"/>
      <selection pane="topLeft" activeCell="A1" sqref="A1"/>
      <selection pane="bottomLeft" activeCell="C360" sqref="C360"/>
    </sheetView>
  </sheetViews>
  <sheetFormatPr defaultColWidth="9.140625" defaultRowHeight="12.75"/>
  <cols>
    <col min="1" max="1" width="10.7109375" style="263" customWidth="1"/>
    <col min="2" max="2" width="14.8515625" style="301" customWidth="1"/>
    <col min="3" max="3" width="66.28125" style="199" customWidth="1"/>
    <col min="4" max="4" width="67.421875" style="199" customWidth="1"/>
    <col min="5" max="5" width="17.140625" style="199" customWidth="1"/>
    <col min="6" max="6" width="17.8515625" style="4" customWidth="1"/>
    <col min="7" max="16384" width="9.140625" style="4" customWidth="1"/>
  </cols>
  <sheetData>
    <row r="1" spans="1:6" ht="33" customHeight="1">
      <c r="A1" s="303" t="s">
        <v>647</v>
      </c>
      <c r="B1" s="303" t="s">
        <v>648</v>
      </c>
      <c r="C1" s="299" t="s">
        <v>649</v>
      </c>
      <c r="D1" s="299" t="s">
        <v>650</v>
      </c>
      <c r="E1" s="299" t="s">
        <v>691</v>
      </c>
      <c r="F1" s="279" t="s">
        <v>1863</v>
      </c>
    </row>
    <row r="2" spans="1:6" s="180" customFormat="1" ht="15.75">
      <c r="A2" s="302">
        <f>IF((SUM('Раздел 4'!F67:F67)&lt;=SUM('Раздел 4'!F10:F10)),"","Неверно!")</f>
      </c>
      <c r="B2" s="300" t="s">
        <v>1986</v>
      </c>
      <c r="C2" s="298" t="s">
        <v>1987</v>
      </c>
      <c r="D2" s="298" t="s">
        <v>1988</v>
      </c>
      <c r="E2" s="298" t="str">
        <f>CONCATENATE(SUM('Раздел 4'!F67:F67),"&lt;=",SUM('Раздел 4'!F10:F10))</f>
        <v>0&lt;=909</v>
      </c>
      <c r="F2" s="278"/>
    </row>
    <row r="3" spans="1:6" s="180" customFormat="1" ht="15.75">
      <c r="A3" s="302">
        <f>IF((SUM('Раздел 4'!O67:O67)&lt;=SUM('Раздел 4'!O10:O10)),"","Неверно!")</f>
      </c>
      <c r="B3" s="300" t="s">
        <v>1986</v>
      </c>
      <c r="C3" s="298" t="s">
        <v>1989</v>
      </c>
      <c r="D3" s="298" t="s">
        <v>1988</v>
      </c>
      <c r="E3" s="298" t="str">
        <f>CONCATENATE(SUM('Раздел 4'!O67:O67),"&lt;=",SUM('Раздел 4'!O10:O10))</f>
        <v>0&lt;=0</v>
      </c>
      <c r="F3" s="278"/>
    </row>
    <row r="4" spans="1:6" s="180" customFormat="1" ht="15.75">
      <c r="A4" s="302">
        <f>IF((SUM('Раздел 4'!P67:P67)&lt;=SUM('Раздел 4'!P10:P10)),"","Неверно!")</f>
      </c>
      <c r="B4" s="300" t="s">
        <v>1986</v>
      </c>
      <c r="C4" s="298" t="s">
        <v>1990</v>
      </c>
      <c r="D4" s="298" t="s">
        <v>1988</v>
      </c>
      <c r="E4" s="298" t="str">
        <f>CONCATENATE(SUM('Раздел 4'!P67:P67),"&lt;=",SUM('Раздел 4'!P10:P10))</f>
        <v>0&lt;=0</v>
      </c>
      <c r="F4" s="278"/>
    </row>
    <row r="5" spans="1:6" s="180" customFormat="1" ht="15.75">
      <c r="A5" s="302">
        <f>IF((SUM('Раздел 4'!Q67:Q67)&lt;=SUM('Раздел 4'!Q10:Q10)),"","Неверно!")</f>
      </c>
      <c r="B5" s="300" t="s">
        <v>1986</v>
      </c>
      <c r="C5" s="298" t="s">
        <v>1991</v>
      </c>
      <c r="D5" s="298" t="s">
        <v>1988</v>
      </c>
      <c r="E5" s="298" t="str">
        <f>CONCATENATE(SUM('Раздел 4'!Q67:Q67),"&lt;=",SUM('Раздел 4'!Q10:Q10))</f>
        <v>0&lt;=57</v>
      </c>
      <c r="F5" s="278"/>
    </row>
    <row r="6" spans="1:6" s="180" customFormat="1" ht="15.75">
      <c r="A6" s="302">
        <f>IF((SUM('Раздел 4'!R67:R67)&lt;=SUM('Раздел 4'!R10:R10)),"","Неверно!")</f>
      </c>
      <c r="B6" s="300" t="s">
        <v>1986</v>
      </c>
      <c r="C6" s="298" t="s">
        <v>1992</v>
      </c>
      <c r="D6" s="298" t="s">
        <v>1988</v>
      </c>
      <c r="E6" s="298" t="str">
        <f>CONCATENATE(SUM('Раздел 4'!R67:R67),"&lt;=",SUM('Раздел 4'!R10:R10))</f>
        <v>0&lt;=0</v>
      </c>
      <c r="F6" s="278"/>
    </row>
    <row r="7" spans="1:6" s="180" customFormat="1" ht="15.75">
      <c r="A7" s="302">
        <f>IF((SUM('Раздел 4'!S67:S67)&lt;=SUM('Раздел 4'!S10:S10)),"","Неверно!")</f>
      </c>
      <c r="B7" s="300" t="s">
        <v>1986</v>
      </c>
      <c r="C7" s="298" t="s">
        <v>1993</v>
      </c>
      <c r="D7" s="298" t="s">
        <v>1988</v>
      </c>
      <c r="E7" s="298" t="str">
        <f>CONCATENATE(SUM('Раздел 4'!S67:S67),"&lt;=",SUM('Раздел 4'!S10:S10))</f>
        <v>0&lt;=3</v>
      </c>
      <c r="F7" s="278"/>
    </row>
    <row r="8" spans="1:6" s="180" customFormat="1" ht="15.75">
      <c r="A8" s="302">
        <f>IF((SUM('Раздел 4'!T67:T67)&lt;=SUM('Раздел 4'!T10:T10)),"","Неверно!")</f>
      </c>
      <c r="B8" s="300" t="s">
        <v>1986</v>
      </c>
      <c r="C8" s="298" t="s">
        <v>1994</v>
      </c>
      <c r="D8" s="298" t="s">
        <v>1988</v>
      </c>
      <c r="E8" s="298" t="str">
        <f>CONCATENATE(SUM('Раздел 4'!T67:T67),"&lt;=",SUM('Раздел 4'!T10:T10))</f>
        <v>0&lt;=0</v>
      </c>
      <c r="F8" s="278"/>
    </row>
    <row r="9" spans="1:6" s="180" customFormat="1" ht="15.75">
      <c r="A9" s="302">
        <f>IF((SUM('Раздел 4'!U67:U67)&lt;=SUM('Раздел 4'!U10:U10)),"","Неверно!")</f>
      </c>
      <c r="B9" s="300" t="s">
        <v>1986</v>
      </c>
      <c r="C9" s="298" t="s">
        <v>1995</v>
      </c>
      <c r="D9" s="298" t="s">
        <v>1988</v>
      </c>
      <c r="E9" s="298" t="str">
        <f>CONCATENATE(SUM('Раздел 4'!U67:U67),"&lt;=",SUM('Раздел 4'!U10:U10))</f>
        <v>0&lt;=67</v>
      </c>
      <c r="F9" s="278"/>
    </row>
    <row r="10" spans="1:6" s="180" customFormat="1" ht="15.75">
      <c r="A10" s="302">
        <f>IF((SUM('Раздел 4'!V67:V67)&lt;=SUM('Раздел 4'!V10:V10)),"","Неверно!")</f>
      </c>
      <c r="B10" s="300" t="s">
        <v>1986</v>
      </c>
      <c r="C10" s="298" t="s">
        <v>1996</v>
      </c>
      <c r="D10" s="298" t="s">
        <v>1988</v>
      </c>
      <c r="E10" s="298" t="str">
        <f>CONCATENATE(SUM('Раздел 4'!V67:V67),"&lt;=",SUM('Раздел 4'!V10:V10))</f>
        <v>0&lt;=5</v>
      </c>
      <c r="F10" s="278"/>
    </row>
    <row r="11" spans="1:6" s="180" customFormat="1" ht="15.75">
      <c r="A11" s="302">
        <f>IF((SUM('Раздел 4'!W67:W67)&lt;=SUM('Раздел 4'!W10:W10)),"","Неверно!")</f>
      </c>
      <c r="B11" s="300" t="s">
        <v>1986</v>
      </c>
      <c r="C11" s="298" t="s">
        <v>1997</v>
      </c>
      <c r="D11" s="298" t="s">
        <v>1988</v>
      </c>
      <c r="E11" s="298" t="str">
        <f>CONCATENATE(SUM('Раздел 4'!W67:W67),"&lt;=",SUM('Раздел 4'!W10:W10))</f>
        <v>0&lt;=75</v>
      </c>
      <c r="F11" s="278"/>
    </row>
    <row r="12" spans="1:6" s="180" customFormat="1" ht="15.75">
      <c r="A12" s="302">
        <f>IF((SUM('Раздел 4'!X67:X67)&lt;=SUM('Раздел 4'!X10:X10)),"","Неверно!")</f>
      </c>
      <c r="B12" s="300" t="s">
        <v>1986</v>
      </c>
      <c r="C12" s="298" t="s">
        <v>1998</v>
      </c>
      <c r="D12" s="298" t="s">
        <v>1988</v>
      </c>
      <c r="E12" s="298" t="str">
        <f>CONCATENATE(SUM('Раздел 4'!X67:X67),"&lt;=",SUM('Раздел 4'!X10:X10))</f>
        <v>0&lt;=0</v>
      </c>
      <c r="F12" s="278"/>
    </row>
    <row r="13" spans="1:6" s="180" customFormat="1" ht="15.75">
      <c r="A13" s="302">
        <f>IF((SUM('Раздел 4'!G67:G67)&lt;=SUM('Раздел 4'!G10:G10)),"","Неверно!")</f>
      </c>
      <c r="B13" s="300" t="s">
        <v>1986</v>
      </c>
      <c r="C13" s="298" t="s">
        <v>1999</v>
      </c>
      <c r="D13" s="298" t="s">
        <v>1988</v>
      </c>
      <c r="E13" s="298" t="str">
        <f>CONCATENATE(SUM('Раздел 4'!G67:G67),"&lt;=",SUM('Раздел 4'!G10:G10))</f>
        <v>0&lt;=0</v>
      </c>
      <c r="F13" s="278"/>
    </row>
    <row r="14" spans="1:6" s="180" customFormat="1" ht="15.75">
      <c r="A14" s="302">
        <f>IF((SUM('Раздел 4'!Y67:Y67)&lt;=SUM('Раздел 4'!Y10:Y10)),"","Неверно!")</f>
      </c>
      <c r="B14" s="300" t="s">
        <v>1986</v>
      </c>
      <c r="C14" s="298" t="s">
        <v>2000</v>
      </c>
      <c r="D14" s="298" t="s">
        <v>1988</v>
      </c>
      <c r="E14" s="298" t="str">
        <f>CONCATENATE(SUM('Раздел 4'!Y67:Y67),"&lt;=",SUM('Раздел 4'!Y10:Y10))</f>
        <v>0&lt;=3</v>
      </c>
      <c r="F14" s="278"/>
    </row>
    <row r="15" spans="1:6" s="180" customFormat="1" ht="15.75">
      <c r="A15" s="302">
        <f>IF((SUM('Раздел 4'!Z67:Z67)&lt;=SUM('Раздел 4'!Z10:Z10)),"","Неверно!")</f>
      </c>
      <c r="B15" s="300" t="s">
        <v>1986</v>
      </c>
      <c r="C15" s="298" t="s">
        <v>2001</v>
      </c>
      <c r="D15" s="298" t="s">
        <v>1988</v>
      </c>
      <c r="E15" s="298" t="str">
        <f>CONCATENATE(SUM('Раздел 4'!Z67:Z67),"&lt;=",SUM('Раздел 4'!Z10:Z10))</f>
        <v>0&lt;=0</v>
      </c>
      <c r="F15" s="278"/>
    </row>
    <row r="16" spans="1:6" s="180" customFormat="1" ht="15.75">
      <c r="A16" s="302">
        <f>IF((SUM('Раздел 4'!AA67:AA67)&lt;=SUM('Раздел 4'!AA10:AA10)),"","Неверно!")</f>
      </c>
      <c r="B16" s="300" t="s">
        <v>1986</v>
      </c>
      <c r="C16" s="298" t="s">
        <v>2002</v>
      </c>
      <c r="D16" s="298" t="s">
        <v>1988</v>
      </c>
      <c r="E16" s="298" t="str">
        <f>CONCATENATE(SUM('Раздел 4'!AA67:AA67),"&lt;=",SUM('Раздел 4'!AA10:AA10))</f>
        <v>0&lt;=0</v>
      </c>
      <c r="F16" s="278"/>
    </row>
    <row r="17" spans="1:6" s="180" customFormat="1" ht="15.75">
      <c r="A17" s="302">
        <f>IF((SUM('Раздел 4'!AB67:AB67)&lt;=SUM('Раздел 4'!AB10:AB10)),"","Неверно!")</f>
      </c>
      <c r="B17" s="300" t="s">
        <v>1986</v>
      </c>
      <c r="C17" s="298" t="s">
        <v>2003</v>
      </c>
      <c r="D17" s="298" t="s">
        <v>1988</v>
      </c>
      <c r="E17" s="298" t="str">
        <f>CONCATENATE(SUM('Раздел 4'!AB67:AB67),"&lt;=",SUM('Раздел 4'!AB10:AB10))</f>
        <v>0&lt;=0</v>
      </c>
      <c r="F17" s="278"/>
    </row>
    <row r="18" spans="1:6" s="180" customFormat="1" ht="15.75">
      <c r="A18" s="302">
        <f>IF((SUM('Раздел 4'!AC67:AC67)&lt;=SUM('Раздел 4'!AC10:AC10)),"","Неверно!")</f>
      </c>
      <c r="B18" s="300" t="s">
        <v>1986</v>
      </c>
      <c r="C18" s="298" t="s">
        <v>2004</v>
      </c>
      <c r="D18" s="298" t="s">
        <v>1988</v>
      </c>
      <c r="E18" s="298" t="str">
        <f>CONCATENATE(SUM('Раздел 4'!AC67:AC67),"&lt;=",SUM('Раздел 4'!AC10:AC10))</f>
        <v>0&lt;=3</v>
      </c>
      <c r="F18" s="278"/>
    </row>
    <row r="19" spans="1:6" s="180" customFormat="1" ht="15.75">
      <c r="A19" s="302">
        <f>IF((SUM('Раздел 4'!AD67:AD67)&lt;=SUM('Раздел 4'!AD10:AD10)),"","Неверно!")</f>
      </c>
      <c r="B19" s="300" t="s">
        <v>1986</v>
      </c>
      <c r="C19" s="298" t="s">
        <v>2005</v>
      </c>
      <c r="D19" s="298" t="s">
        <v>1988</v>
      </c>
      <c r="E19" s="298" t="str">
        <f>CONCATENATE(SUM('Раздел 4'!AD67:AD67),"&lt;=",SUM('Раздел 4'!AD10:AD10))</f>
        <v>0&lt;=0</v>
      </c>
      <c r="F19" s="278"/>
    </row>
    <row r="20" spans="1:6" s="180" customFormat="1" ht="15.75">
      <c r="A20" s="302">
        <f>IF((SUM('Раздел 4'!AE67:AE67)&lt;=SUM('Раздел 4'!AE10:AE10)),"","Неверно!")</f>
      </c>
      <c r="B20" s="300" t="s">
        <v>1986</v>
      </c>
      <c r="C20" s="298" t="s">
        <v>2006</v>
      </c>
      <c r="D20" s="298" t="s">
        <v>1988</v>
      </c>
      <c r="E20" s="298" t="str">
        <f>CONCATENATE(SUM('Раздел 4'!AE67:AE67),"&lt;=",SUM('Раздел 4'!AE10:AE10))</f>
        <v>0&lt;=0</v>
      </c>
      <c r="F20" s="278"/>
    </row>
    <row r="21" spans="1:6" s="180" customFormat="1" ht="15.75">
      <c r="A21" s="302">
        <f>IF((SUM('Раздел 4'!AF67:AF67)&lt;=SUM('Раздел 4'!AF10:AF10)),"","Неверно!")</f>
      </c>
      <c r="B21" s="300" t="s">
        <v>1986</v>
      </c>
      <c r="C21" s="298" t="s">
        <v>2007</v>
      </c>
      <c r="D21" s="298" t="s">
        <v>1988</v>
      </c>
      <c r="E21" s="298" t="str">
        <f>CONCATENATE(SUM('Раздел 4'!AF67:AF67),"&lt;=",SUM('Раздел 4'!AF10:AF10))</f>
        <v>0&lt;=1</v>
      </c>
      <c r="F21" s="278"/>
    </row>
    <row r="22" spans="1:6" s="180" customFormat="1" ht="15.75">
      <c r="A22" s="302">
        <f>IF((SUM('Раздел 4'!AG67:AG67)&lt;=SUM('Раздел 4'!AG10:AG10)),"","Неверно!")</f>
      </c>
      <c r="B22" s="300" t="s">
        <v>1986</v>
      </c>
      <c r="C22" s="298" t="s">
        <v>2008</v>
      </c>
      <c r="D22" s="298" t="s">
        <v>1988</v>
      </c>
      <c r="E22" s="298" t="str">
        <f>CONCATENATE(SUM('Раздел 4'!AG67:AG67),"&lt;=",SUM('Раздел 4'!AG10:AG10))</f>
        <v>0&lt;=22</v>
      </c>
      <c r="F22" s="278"/>
    </row>
    <row r="23" spans="1:6" s="180" customFormat="1" ht="15.75">
      <c r="A23" s="302">
        <f>IF((SUM('Раздел 4'!AH67:AH67)&lt;=SUM('Раздел 4'!AH10:AH10)),"","Неверно!")</f>
      </c>
      <c r="B23" s="300" t="s">
        <v>1986</v>
      </c>
      <c r="C23" s="298" t="s">
        <v>2009</v>
      </c>
      <c r="D23" s="298" t="s">
        <v>1988</v>
      </c>
      <c r="E23" s="298" t="str">
        <f>CONCATENATE(SUM('Раздел 4'!AH67:AH67),"&lt;=",SUM('Раздел 4'!AH10:AH10))</f>
        <v>0&lt;=240</v>
      </c>
      <c r="F23" s="278"/>
    </row>
    <row r="24" spans="1:6" s="180" customFormat="1" ht="15.75">
      <c r="A24" s="302">
        <f>IF((SUM('Раздел 4'!H67:H67)&lt;=SUM('Раздел 4'!H10:H10)),"","Неверно!")</f>
      </c>
      <c r="B24" s="300" t="s">
        <v>1986</v>
      </c>
      <c r="C24" s="298" t="s">
        <v>2010</v>
      </c>
      <c r="D24" s="298" t="s">
        <v>1988</v>
      </c>
      <c r="E24" s="298" t="str">
        <f>CONCATENATE(SUM('Раздел 4'!H67:H67),"&lt;=",SUM('Раздел 4'!H10:H10))</f>
        <v>0&lt;=49</v>
      </c>
      <c r="F24" s="278"/>
    </row>
    <row r="25" spans="1:6" s="180" customFormat="1" ht="15.75">
      <c r="A25" s="302">
        <f>IF((SUM('Раздел 4'!AI67:AI67)&lt;=SUM('Раздел 4'!AI10:AI10)),"","Неверно!")</f>
      </c>
      <c r="B25" s="300" t="s">
        <v>1986</v>
      </c>
      <c r="C25" s="298" t="s">
        <v>2011</v>
      </c>
      <c r="D25" s="298" t="s">
        <v>1988</v>
      </c>
      <c r="E25" s="298" t="str">
        <f>CONCATENATE(SUM('Раздел 4'!AI67:AI67),"&lt;=",SUM('Раздел 4'!AI10:AI10))</f>
        <v>0&lt;=420</v>
      </c>
      <c r="F25" s="278"/>
    </row>
    <row r="26" spans="1:6" s="180" customFormat="1" ht="15.75">
      <c r="A26" s="302">
        <f>IF((SUM('Раздел 4'!AJ67:AJ67)&lt;=SUM('Раздел 4'!AJ10:AJ10)),"","Неверно!")</f>
      </c>
      <c r="B26" s="300" t="s">
        <v>1986</v>
      </c>
      <c r="C26" s="298" t="s">
        <v>2012</v>
      </c>
      <c r="D26" s="298" t="s">
        <v>1988</v>
      </c>
      <c r="E26" s="298" t="str">
        <f>CONCATENATE(SUM('Раздел 4'!AJ67:AJ67),"&lt;=",SUM('Раздел 4'!AJ10:AJ10))</f>
        <v>0&lt;=18</v>
      </c>
      <c r="F26" s="278"/>
    </row>
    <row r="27" spans="1:6" s="180" customFormat="1" ht="15.75">
      <c r="A27" s="302">
        <f>IF((SUM('Раздел 4'!AK67:AK67)&lt;=SUM('Раздел 4'!AK10:AK10)),"","Неверно!")</f>
      </c>
      <c r="B27" s="300" t="s">
        <v>1986</v>
      </c>
      <c r="C27" s="298" t="s">
        <v>2013</v>
      </c>
      <c r="D27" s="298" t="s">
        <v>1988</v>
      </c>
      <c r="E27" s="298" t="str">
        <f>CONCATENATE(SUM('Раздел 4'!AK67:AK67),"&lt;=",SUM('Раздел 4'!AK10:AK10))</f>
        <v>0&lt;=1</v>
      </c>
      <c r="F27" s="278"/>
    </row>
    <row r="28" spans="1:6" s="180" customFormat="1" ht="15.75">
      <c r="A28" s="302">
        <f>IF((SUM('Раздел 4'!AL67:AL67)&lt;=SUM('Раздел 4'!AL10:AL10)),"","Неверно!")</f>
      </c>
      <c r="B28" s="300" t="s">
        <v>1986</v>
      </c>
      <c r="C28" s="298" t="s">
        <v>2014</v>
      </c>
      <c r="D28" s="298" t="s">
        <v>1988</v>
      </c>
      <c r="E28" s="298" t="str">
        <f>CONCATENATE(SUM('Раздел 4'!AL67:AL67),"&lt;=",SUM('Раздел 4'!AL10:AL10))</f>
        <v>0&lt;=533</v>
      </c>
      <c r="F28" s="278"/>
    </row>
    <row r="29" spans="1:6" s="180" customFormat="1" ht="15.75">
      <c r="A29" s="302">
        <f>IF((SUM('Раздел 4'!AM67:AM67)&lt;=SUM('Раздел 4'!AM10:AM10)),"","Неверно!")</f>
      </c>
      <c r="B29" s="300" t="s">
        <v>1986</v>
      </c>
      <c r="C29" s="298" t="s">
        <v>2015</v>
      </c>
      <c r="D29" s="298" t="s">
        <v>1988</v>
      </c>
      <c r="E29" s="298" t="str">
        <f>CONCATENATE(SUM('Раздел 4'!AM67:AM67),"&lt;=",SUM('Раздел 4'!AM10:AM10))</f>
        <v>0&lt;=2192</v>
      </c>
      <c r="F29" s="278"/>
    </row>
    <row r="30" spans="1:6" s="180" customFormat="1" ht="15.75">
      <c r="A30" s="302">
        <f>IF((SUM('Раздел 4'!AN67:AN67)&lt;=SUM('Раздел 4'!AN10:AN10)),"","Неверно!")</f>
      </c>
      <c r="B30" s="300" t="s">
        <v>1986</v>
      </c>
      <c r="C30" s="298" t="s">
        <v>2016</v>
      </c>
      <c r="D30" s="298" t="s">
        <v>1988</v>
      </c>
      <c r="E30" s="298" t="str">
        <f>CONCATENATE(SUM('Раздел 4'!AN67:AN67),"&lt;=",SUM('Раздел 4'!AN10:AN10))</f>
        <v>0&lt;=3561</v>
      </c>
      <c r="F30" s="278"/>
    </row>
    <row r="31" spans="1:6" s="180" customFormat="1" ht="15.75">
      <c r="A31" s="302">
        <f>IF((SUM('Раздел 4'!AO67:AO67)&lt;=SUM('Раздел 4'!AO10:AO10)),"","Неверно!")</f>
      </c>
      <c r="B31" s="300" t="s">
        <v>1986</v>
      </c>
      <c r="C31" s="298" t="s">
        <v>2017</v>
      </c>
      <c r="D31" s="298" t="s">
        <v>1988</v>
      </c>
      <c r="E31" s="298" t="str">
        <f>CONCATENATE(SUM('Раздел 4'!AO67:AO67),"&lt;=",SUM('Раздел 4'!AO10:AO10))</f>
        <v>0&lt;=8</v>
      </c>
      <c r="F31" s="278"/>
    </row>
    <row r="32" spans="1:6" s="180" customFormat="1" ht="15.75">
      <c r="A32" s="302">
        <f>IF((SUM('Раздел 4'!AP67:AP67)&lt;=SUM('Раздел 4'!AP10:AP10)),"","Неверно!")</f>
      </c>
      <c r="B32" s="300" t="s">
        <v>1986</v>
      </c>
      <c r="C32" s="298" t="s">
        <v>2018</v>
      </c>
      <c r="D32" s="298" t="s">
        <v>1988</v>
      </c>
      <c r="E32" s="298" t="str">
        <f>CONCATENATE(SUM('Раздел 4'!AP67:AP67),"&lt;=",SUM('Раздел 4'!AP10:AP10))</f>
        <v>0&lt;=64</v>
      </c>
      <c r="F32" s="278"/>
    </row>
    <row r="33" spans="1:6" s="180" customFormat="1" ht="15.75">
      <c r="A33" s="302">
        <f>IF((SUM('Раздел 4'!AQ67:AQ67)&lt;=SUM('Раздел 4'!AQ10:AQ10)),"","Неверно!")</f>
      </c>
      <c r="B33" s="300" t="s">
        <v>1986</v>
      </c>
      <c r="C33" s="298" t="s">
        <v>2019</v>
      </c>
      <c r="D33" s="298" t="s">
        <v>1988</v>
      </c>
      <c r="E33" s="298" t="str">
        <f>CONCATENATE(SUM('Раздел 4'!AQ67:AQ67),"&lt;=",SUM('Раздел 4'!AQ10:AQ10))</f>
        <v>0&lt;=8</v>
      </c>
      <c r="F33" s="278"/>
    </row>
    <row r="34" spans="1:6" s="180" customFormat="1" ht="15.75">
      <c r="A34" s="302">
        <f>IF((SUM('Раздел 4'!AR67:AR67)&lt;=SUM('Раздел 4'!AR10:AR10)),"","Неверно!")</f>
      </c>
      <c r="B34" s="300" t="s">
        <v>1986</v>
      </c>
      <c r="C34" s="298" t="s">
        <v>2020</v>
      </c>
      <c r="D34" s="298" t="s">
        <v>1988</v>
      </c>
      <c r="E34" s="298" t="str">
        <f>CONCATENATE(SUM('Раздел 4'!AR67:AR67),"&lt;=",SUM('Раздел 4'!AR10:AR10))</f>
        <v>0&lt;=55</v>
      </c>
      <c r="F34" s="278"/>
    </row>
    <row r="35" spans="1:6" s="180" customFormat="1" ht="15.75">
      <c r="A35" s="302">
        <f>IF((SUM('Раздел 4'!I67:I67)&lt;=SUM('Раздел 4'!I10:I10)),"","Неверно!")</f>
      </c>
      <c r="B35" s="300" t="s">
        <v>1986</v>
      </c>
      <c r="C35" s="298" t="s">
        <v>2021</v>
      </c>
      <c r="D35" s="298" t="s">
        <v>1988</v>
      </c>
      <c r="E35" s="298" t="str">
        <f>CONCATENATE(SUM('Раздел 4'!I67:I67),"&lt;=",SUM('Раздел 4'!I10:I10))</f>
        <v>0&lt;=0</v>
      </c>
      <c r="F35" s="278"/>
    </row>
    <row r="36" spans="1:6" s="180" customFormat="1" ht="15.75">
      <c r="A36" s="302">
        <f>IF((SUM('Раздел 4'!AS67:AS67)&lt;=SUM('Раздел 4'!AS10:AS10)),"","Неверно!")</f>
      </c>
      <c r="B36" s="300" t="s">
        <v>1986</v>
      </c>
      <c r="C36" s="298" t="s">
        <v>2022</v>
      </c>
      <c r="D36" s="298" t="s">
        <v>1988</v>
      </c>
      <c r="E36" s="298" t="str">
        <f>CONCATENATE(SUM('Раздел 4'!AS67:AS67),"&lt;=",SUM('Раздел 4'!AS10:AS10))</f>
        <v>0&lt;=0</v>
      </c>
      <c r="F36" s="278"/>
    </row>
    <row r="37" spans="1:6" s="180" customFormat="1" ht="15.75">
      <c r="A37" s="302">
        <f>IF((SUM('Раздел 4'!AT67:AT67)&lt;=SUM('Раздел 4'!AT10:AT10)),"","Неверно!")</f>
      </c>
      <c r="B37" s="300" t="s">
        <v>1986</v>
      </c>
      <c r="C37" s="298" t="s">
        <v>2023</v>
      </c>
      <c r="D37" s="298" t="s">
        <v>1988</v>
      </c>
      <c r="E37" s="298" t="str">
        <f>CONCATENATE(SUM('Раздел 4'!AT67:AT67),"&lt;=",SUM('Раздел 4'!AT10:AT10))</f>
        <v>0&lt;=0</v>
      </c>
      <c r="F37" s="278"/>
    </row>
    <row r="38" spans="1:6" s="180" customFormat="1" ht="15.75">
      <c r="A38" s="302">
        <f>IF((SUM('Раздел 4'!AU67:AU67)&lt;=SUM('Раздел 4'!AU10:AU10)),"","Неверно!")</f>
      </c>
      <c r="B38" s="300" t="s">
        <v>1986</v>
      </c>
      <c r="C38" s="298" t="s">
        <v>2024</v>
      </c>
      <c r="D38" s="298" t="s">
        <v>1988</v>
      </c>
      <c r="E38" s="298" t="str">
        <f>CONCATENATE(SUM('Раздел 4'!AU67:AU67),"&lt;=",SUM('Раздел 4'!AU10:AU10))</f>
        <v>0&lt;=0</v>
      </c>
      <c r="F38" s="278"/>
    </row>
    <row r="39" spans="1:6" s="180" customFormat="1" ht="15.75">
      <c r="A39" s="302">
        <f>IF((SUM('Раздел 4'!AV67:AV67)&lt;=SUM('Раздел 4'!AV10:AV10)),"","Неверно!")</f>
      </c>
      <c r="B39" s="300" t="s">
        <v>1986</v>
      </c>
      <c r="C39" s="298" t="s">
        <v>2025</v>
      </c>
      <c r="D39" s="298" t="s">
        <v>1988</v>
      </c>
      <c r="E39" s="298" t="str">
        <f>CONCATENATE(SUM('Раздел 4'!AV67:AV67),"&lt;=",SUM('Раздел 4'!AV10:AV10))</f>
        <v>0&lt;=818</v>
      </c>
      <c r="F39" s="278"/>
    </row>
    <row r="40" spans="1:6" s="180" customFormat="1" ht="15.75">
      <c r="A40" s="302">
        <f>IF((SUM('Раздел 4'!J67:J67)&lt;=SUM('Раздел 4'!J10:J10)),"","Неверно!")</f>
      </c>
      <c r="B40" s="300" t="s">
        <v>1986</v>
      </c>
      <c r="C40" s="298" t="s">
        <v>2026</v>
      </c>
      <c r="D40" s="298" t="s">
        <v>1988</v>
      </c>
      <c r="E40" s="298" t="str">
        <f>CONCATENATE(SUM('Раздел 4'!J67:J67),"&lt;=",SUM('Раздел 4'!J10:J10))</f>
        <v>0&lt;=3</v>
      </c>
      <c r="F40" s="278"/>
    </row>
    <row r="41" spans="1:6" s="180" customFormat="1" ht="15.75">
      <c r="A41" s="302">
        <f>IF((SUM('Раздел 4'!K67:K67)&lt;=SUM('Раздел 4'!K10:K10)),"","Неверно!")</f>
      </c>
      <c r="B41" s="300" t="s">
        <v>1986</v>
      </c>
      <c r="C41" s="298" t="s">
        <v>2027</v>
      </c>
      <c r="D41" s="298" t="s">
        <v>1988</v>
      </c>
      <c r="E41" s="298" t="str">
        <f>CONCATENATE(SUM('Раздел 4'!K67:K67),"&lt;=",SUM('Раздел 4'!K10:K10))</f>
        <v>0&lt;=5</v>
      </c>
      <c r="F41" s="278"/>
    </row>
    <row r="42" spans="1:6" s="180" customFormat="1" ht="15.75">
      <c r="A42" s="302">
        <f>IF((SUM('Раздел 4'!L67:L67)&lt;=SUM('Раздел 4'!L10:L10)),"","Неверно!")</f>
      </c>
      <c r="B42" s="300" t="s">
        <v>1986</v>
      </c>
      <c r="C42" s="298" t="s">
        <v>2028</v>
      </c>
      <c r="D42" s="298" t="s">
        <v>1988</v>
      </c>
      <c r="E42" s="298" t="str">
        <f>CONCATENATE(SUM('Раздел 4'!L67:L67),"&lt;=",SUM('Раздел 4'!L10:L10))</f>
        <v>0&lt;=0</v>
      </c>
      <c r="F42" s="278"/>
    </row>
    <row r="43" spans="1:6" s="180" customFormat="1" ht="15.75">
      <c r="A43" s="302">
        <f>IF((SUM('Раздел 4'!M67:M67)&lt;=SUM('Раздел 4'!M10:M10)),"","Неверно!")</f>
      </c>
      <c r="B43" s="300" t="s">
        <v>1986</v>
      </c>
      <c r="C43" s="298" t="s">
        <v>2029</v>
      </c>
      <c r="D43" s="298" t="s">
        <v>1988</v>
      </c>
      <c r="E43" s="298" t="str">
        <f>CONCATENATE(SUM('Раздел 4'!M67:M67),"&lt;=",SUM('Раздел 4'!M10:M10))</f>
        <v>0&lt;=0</v>
      </c>
      <c r="F43" s="278"/>
    </row>
    <row r="44" spans="1:6" s="180" customFormat="1" ht="15.75">
      <c r="A44" s="302">
        <f>IF((SUM('Раздел 4'!N67:N67)&lt;=SUM('Раздел 4'!N10:N10)),"","Неверно!")</f>
      </c>
      <c r="B44" s="300" t="s">
        <v>1986</v>
      </c>
      <c r="C44" s="298" t="s">
        <v>2030</v>
      </c>
      <c r="D44" s="298" t="s">
        <v>1988</v>
      </c>
      <c r="E44" s="298" t="str">
        <f>CONCATENATE(SUM('Раздел 4'!N67:N67),"&lt;=",SUM('Раздел 4'!N10:N10))</f>
        <v>0&lt;=0</v>
      </c>
      <c r="F44" s="278"/>
    </row>
    <row r="45" spans="1:6" s="180" customFormat="1" ht="15.75">
      <c r="A45" s="302">
        <f>IF((SUM('Раздел 4'!F66:F66)&lt;=SUM('Раздел 4'!F10:F10)),"","Неверно!")</f>
      </c>
      <c r="B45" s="300" t="s">
        <v>2031</v>
      </c>
      <c r="C45" s="298" t="s">
        <v>2032</v>
      </c>
      <c r="D45" s="298" t="s">
        <v>2033</v>
      </c>
      <c r="E45" s="298" t="str">
        <f>CONCATENATE(SUM('Раздел 4'!F66:F66),"&lt;=",SUM('Раздел 4'!F10:F10))</f>
        <v>0&lt;=909</v>
      </c>
      <c r="F45" s="278"/>
    </row>
    <row r="46" spans="1:6" s="180" customFormat="1" ht="15.75">
      <c r="A46" s="302">
        <f>IF((SUM('Раздел 4'!O66:O66)&lt;=SUM('Раздел 4'!O10:O10)),"","Неверно!")</f>
      </c>
      <c r="B46" s="300" t="s">
        <v>2031</v>
      </c>
      <c r="C46" s="298" t="s">
        <v>2034</v>
      </c>
      <c r="D46" s="298" t="s">
        <v>2033</v>
      </c>
      <c r="E46" s="298" t="str">
        <f>CONCATENATE(SUM('Раздел 4'!O66:O66),"&lt;=",SUM('Раздел 4'!O10:O10))</f>
        <v>0&lt;=0</v>
      </c>
      <c r="F46" s="278"/>
    </row>
    <row r="47" spans="1:6" s="180" customFormat="1" ht="15.75">
      <c r="A47" s="302">
        <f>IF((SUM('Раздел 4'!P66:P66)&lt;=SUM('Раздел 4'!P10:P10)),"","Неверно!")</f>
      </c>
      <c r="B47" s="300" t="s">
        <v>2031</v>
      </c>
      <c r="C47" s="298" t="s">
        <v>2035</v>
      </c>
      <c r="D47" s="298" t="s">
        <v>2033</v>
      </c>
      <c r="E47" s="298" t="str">
        <f>CONCATENATE(SUM('Раздел 4'!P66:P66),"&lt;=",SUM('Раздел 4'!P10:P10))</f>
        <v>0&lt;=0</v>
      </c>
      <c r="F47" s="278"/>
    </row>
    <row r="48" spans="1:6" s="180" customFormat="1" ht="15.75">
      <c r="A48" s="302">
        <f>IF((SUM('Раздел 4'!Q66:Q66)&lt;=SUM('Раздел 4'!Q10:Q10)),"","Неверно!")</f>
      </c>
      <c r="B48" s="300" t="s">
        <v>2031</v>
      </c>
      <c r="C48" s="298" t="s">
        <v>2036</v>
      </c>
      <c r="D48" s="298" t="s">
        <v>2033</v>
      </c>
      <c r="E48" s="298" t="str">
        <f>CONCATENATE(SUM('Раздел 4'!Q66:Q66),"&lt;=",SUM('Раздел 4'!Q10:Q10))</f>
        <v>0&lt;=57</v>
      </c>
      <c r="F48" s="278"/>
    </row>
    <row r="49" spans="1:6" s="180" customFormat="1" ht="15.75">
      <c r="A49" s="302">
        <f>IF((SUM('Раздел 4'!R66:R66)&lt;=SUM('Раздел 4'!R10:R10)),"","Неверно!")</f>
      </c>
      <c r="B49" s="300" t="s">
        <v>2031</v>
      </c>
      <c r="C49" s="298" t="s">
        <v>2037</v>
      </c>
      <c r="D49" s="298" t="s">
        <v>2033</v>
      </c>
      <c r="E49" s="298" t="str">
        <f>CONCATENATE(SUM('Раздел 4'!R66:R66),"&lt;=",SUM('Раздел 4'!R10:R10))</f>
        <v>0&lt;=0</v>
      </c>
      <c r="F49" s="278"/>
    </row>
    <row r="50" spans="1:6" s="180" customFormat="1" ht="15.75">
      <c r="A50" s="302">
        <f>IF((SUM('Раздел 4'!S66:S66)&lt;=SUM('Раздел 4'!S10:S10)),"","Неверно!")</f>
      </c>
      <c r="B50" s="300" t="s">
        <v>2031</v>
      </c>
      <c r="C50" s="298" t="s">
        <v>2038</v>
      </c>
      <c r="D50" s="298" t="s">
        <v>2033</v>
      </c>
      <c r="E50" s="298" t="str">
        <f>CONCATENATE(SUM('Раздел 4'!S66:S66),"&lt;=",SUM('Раздел 4'!S10:S10))</f>
        <v>0&lt;=3</v>
      </c>
      <c r="F50" s="278"/>
    </row>
    <row r="51" spans="1:6" s="180" customFormat="1" ht="15.75">
      <c r="A51" s="302">
        <f>IF((SUM('Раздел 4'!T66:T66)&lt;=SUM('Раздел 4'!T10:T10)),"","Неверно!")</f>
      </c>
      <c r="B51" s="300" t="s">
        <v>2031</v>
      </c>
      <c r="C51" s="298" t="s">
        <v>2039</v>
      </c>
      <c r="D51" s="298" t="s">
        <v>2033</v>
      </c>
      <c r="E51" s="298" t="str">
        <f>CONCATENATE(SUM('Раздел 4'!T66:T66),"&lt;=",SUM('Раздел 4'!T10:T10))</f>
        <v>0&lt;=0</v>
      </c>
      <c r="F51" s="278"/>
    </row>
    <row r="52" spans="1:6" s="180" customFormat="1" ht="15.75">
      <c r="A52" s="302">
        <f>IF((SUM('Раздел 4'!U66:U66)&lt;=SUM('Раздел 4'!U10:U10)),"","Неверно!")</f>
      </c>
      <c r="B52" s="300" t="s">
        <v>2031</v>
      </c>
      <c r="C52" s="298" t="s">
        <v>2040</v>
      </c>
      <c r="D52" s="298" t="s">
        <v>2033</v>
      </c>
      <c r="E52" s="298" t="str">
        <f>CONCATENATE(SUM('Раздел 4'!U66:U66),"&lt;=",SUM('Раздел 4'!U10:U10))</f>
        <v>0&lt;=67</v>
      </c>
      <c r="F52" s="278"/>
    </row>
    <row r="53" spans="1:6" s="180" customFormat="1" ht="15.75">
      <c r="A53" s="302">
        <f>IF((SUM('Раздел 4'!V66:V66)&lt;=SUM('Раздел 4'!V10:V10)),"","Неверно!")</f>
      </c>
      <c r="B53" s="300" t="s">
        <v>2031</v>
      </c>
      <c r="C53" s="298" t="s">
        <v>2041</v>
      </c>
      <c r="D53" s="298" t="s">
        <v>2033</v>
      </c>
      <c r="E53" s="298" t="str">
        <f>CONCATENATE(SUM('Раздел 4'!V66:V66),"&lt;=",SUM('Раздел 4'!V10:V10))</f>
        <v>0&lt;=5</v>
      </c>
      <c r="F53" s="278"/>
    </row>
    <row r="54" spans="1:6" s="180" customFormat="1" ht="15.75">
      <c r="A54" s="302">
        <f>IF((SUM('Раздел 4'!W66:W66)&lt;=SUM('Раздел 4'!W10:W10)),"","Неверно!")</f>
      </c>
      <c r="B54" s="300" t="s">
        <v>2031</v>
      </c>
      <c r="C54" s="298" t="s">
        <v>2042</v>
      </c>
      <c r="D54" s="298" t="s">
        <v>2033</v>
      </c>
      <c r="E54" s="298" t="str">
        <f>CONCATENATE(SUM('Раздел 4'!W66:W66),"&lt;=",SUM('Раздел 4'!W10:W10))</f>
        <v>0&lt;=75</v>
      </c>
      <c r="F54" s="278"/>
    </row>
    <row r="55" spans="1:6" s="180" customFormat="1" ht="15.75">
      <c r="A55" s="302">
        <f>IF((SUM('Раздел 4'!X66:X66)&lt;=SUM('Раздел 4'!X10:X10)),"","Неверно!")</f>
      </c>
      <c r="B55" s="300" t="s">
        <v>2031</v>
      </c>
      <c r="C55" s="298" t="s">
        <v>2043</v>
      </c>
      <c r="D55" s="298" t="s">
        <v>2033</v>
      </c>
      <c r="E55" s="298" t="str">
        <f>CONCATENATE(SUM('Раздел 4'!X66:X66),"&lt;=",SUM('Раздел 4'!X10:X10))</f>
        <v>0&lt;=0</v>
      </c>
      <c r="F55" s="278"/>
    </row>
    <row r="56" spans="1:6" s="180" customFormat="1" ht="15.75">
      <c r="A56" s="302">
        <f>IF((SUM('Раздел 4'!G66:G66)&lt;=SUM('Раздел 4'!G10:G10)),"","Неверно!")</f>
      </c>
      <c r="B56" s="300" t="s">
        <v>2031</v>
      </c>
      <c r="C56" s="298" t="s">
        <v>2044</v>
      </c>
      <c r="D56" s="298" t="s">
        <v>2033</v>
      </c>
      <c r="E56" s="298" t="str">
        <f>CONCATENATE(SUM('Раздел 4'!G66:G66),"&lt;=",SUM('Раздел 4'!G10:G10))</f>
        <v>0&lt;=0</v>
      </c>
      <c r="F56" s="278"/>
    </row>
    <row r="57" spans="1:6" s="180" customFormat="1" ht="15.75">
      <c r="A57" s="302">
        <f>IF((SUM('Раздел 4'!Y66:Y66)&lt;=SUM('Раздел 4'!Y10:Y10)),"","Неверно!")</f>
      </c>
      <c r="B57" s="300" t="s">
        <v>2031</v>
      </c>
      <c r="C57" s="298" t="s">
        <v>2045</v>
      </c>
      <c r="D57" s="298" t="s">
        <v>2033</v>
      </c>
      <c r="E57" s="298" t="str">
        <f>CONCATENATE(SUM('Раздел 4'!Y66:Y66),"&lt;=",SUM('Раздел 4'!Y10:Y10))</f>
        <v>0&lt;=3</v>
      </c>
      <c r="F57" s="278"/>
    </row>
    <row r="58" spans="1:6" s="180" customFormat="1" ht="15.75">
      <c r="A58" s="302">
        <f>IF((SUM('Раздел 4'!Z66:Z66)&lt;=SUM('Раздел 4'!Z10:Z10)),"","Неверно!")</f>
      </c>
      <c r="B58" s="300" t="s">
        <v>2031</v>
      </c>
      <c r="C58" s="298" t="s">
        <v>2046</v>
      </c>
      <c r="D58" s="298" t="s">
        <v>2033</v>
      </c>
      <c r="E58" s="298" t="str">
        <f>CONCATENATE(SUM('Раздел 4'!Z66:Z66),"&lt;=",SUM('Раздел 4'!Z10:Z10))</f>
        <v>0&lt;=0</v>
      </c>
      <c r="F58" s="278"/>
    </row>
    <row r="59" spans="1:6" s="180" customFormat="1" ht="15.75">
      <c r="A59" s="302">
        <f>IF((SUM('Раздел 4'!AA66:AA66)&lt;=SUM('Раздел 4'!AA10:AA10)),"","Неверно!")</f>
      </c>
      <c r="B59" s="300" t="s">
        <v>2031</v>
      </c>
      <c r="C59" s="298" t="s">
        <v>2047</v>
      </c>
      <c r="D59" s="298" t="s">
        <v>2033</v>
      </c>
      <c r="E59" s="298" t="str">
        <f>CONCATENATE(SUM('Раздел 4'!AA66:AA66),"&lt;=",SUM('Раздел 4'!AA10:AA10))</f>
        <v>0&lt;=0</v>
      </c>
      <c r="F59" s="278"/>
    </row>
    <row r="60" spans="1:6" s="180" customFormat="1" ht="15.75">
      <c r="A60" s="302">
        <f>IF((SUM('Раздел 4'!AB66:AB66)&lt;=SUM('Раздел 4'!AB10:AB10)),"","Неверно!")</f>
      </c>
      <c r="B60" s="300" t="s">
        <v>2031</v>
      </c>
      <c r="C60" s="298" t="s">
        <v>2048</v>
      </c>
      <c r="D60" s="298" t="s">
        <v>2033</v>
      </c>
      <c r="E60" s="298" t="str">
        <f>CONCATENATE(SUM('Раздел 4'!AB66:AB66),"&lt;=",SUM('Раздел 4'!AB10:AB10))</f>
        <v>0&lt;=0</v>
      </c>
      <c r="F60" s="278"/>
    </row>
    <row r="61" spans="1:6" s="180" customFormat="1" ht="15.75">
      <c r="A61" s="302">
        <f>IF((SUM('Раздел 4'!AC66:AC66)&lt;=SUM('Раздел 4'!AC10:AC10)),"","Неверно!")</f>
      </c>
      <c r="B61" s="300" t="s">
        <v>2031</v>
      </c>
      <c r="C61" s="298" t="s">
        <v>2049</v>
      </c>
      <c r="D61" s="298" t="s">
        <v>2033</v>
      </c>
      <c r="E61" s="298" t="str">
        <f>CONCATENATE(SUM('Раздел 4'!AC66:AC66),"&lt;=",SUM('Раздел 4'!AC10:AC10))</f>
        <v>0&lt;=3</v>
      </c>
      <c r="F61" s="278"/>
    </row>
    <row r="62" spans="1:6" s="180" customFormat="1" ht="15.75">
      <c r="A62" s="302">
        <f>IF((SUM('Раздел 4'!AD66:AD66)&lt;=SUM('Раздел 4'!AD10:AD10)),"","Неверно!")</f>
      </c>
      <c r="B62" s="300" t="s">
        <v>2031</v>
      </c>
      <c r="C62" s="298" t="s">
        <v>2050</v>
      </c>
      <c r="D62" s="298" t="s">
        <v>2033</v>
      </c>
      <c r="E62" s="298" t="str">
        <f>CONCATENATE(SUM('Раздел 4'!AD66:AD66),"&lt;=",SUM('Раздел 4'!AD10:AD10))</f>
        <v>0&lt;=0</v>
      </c>
      <c r="F62" s="278"/>
    </row>
    <row r="63" spans="1:6" s="180" customFormat="1" ht="15.75">
      <c r="A63" s="302">
        <f>IF((SUM('Раздел 4'!AE66:AE66)&lt;=SUM('Раздел 4'!AE10:AE10)),"","Неверно!")</f>
      </c>
      <c r="B63" s="300" t="s">
        <v>2031</v>
      </c>
      <c r="C63" s="298" t="s">
        <v>2051</v>
      </c>
      <c r="D63" s="298" t="s">
        <v>2033</v>
      </c>
      <c r="E63" s="298" t="str">
        <f>CONCATENATE(SUM('Раздел 4'!AE66:AE66),"&lt;=",SUM('Раздел 4'!AE10:AE10))</f>
        <v>0&lt;=0</v>
      </c>
      <c r="F63" s="278"/>
    </row>
    <row r="64" spans="1:6" s="180" customFormat="1" ht="15.75">
      <c r="A64" s="302">
        <f>IF((SUM('Раздел 4'!AF66:AF66)&lt;=SUM('Раздел 4'!AF10:AF10)),"","Неверно!")</f>
      </c>
      <c r="B64" s="300" t="s">
        <v>2031</v>
      </c>
      <c r="C64" s="298" t="s">
        <v>2052</v>
      </c>
      <c r="D64" s="298" t="s">
        <v>2033</v>
      </c>
      <c r="E64" s="298" t="str">
        <f>CONCATENATE(SUM('Раздел 4'!AF66:AF66),"&lt;=",SUM('Раздел 4'!AF10:AF10))</f>
        <v>0&lt;=1</v>
      </c>
      <c r="F64" s="278"/>
    </row>
    <row r="65" spans="1:6" s="180" customFormat="1" ht="15.75">
      <c r="A65" s="302">
        <f>IF((SUM('Раздел 4'!AG66:AG66)&lt;=SUM('Раздел 4'!AG10:AG10)),"","Неверно!")</f>
      </c>
      <c r="B65" s="300" t="s">
        <v>2031</v>
      </c>
      <c r="C65" s="298" t="s">
        <v>2053</v>
      </c>
      <c r="D65" s="298" t="s">
        <v>2033</v>
      </c>
      <c r="E65" s="298" t="str">
        <f>CONCATENATE(SUM('Раздел 4'!AG66:AG66),"&lt;=",SUM('Раздел 4'!AG10:AG10))</f>
        <v>0&lt;=22</v>
      </c>
      <c r="F65" s="278"/>
    </row>
    <row r="66" spans="1:6" s="180" customFormat="1" ht="15.75">
      <c r="A66" s="302">
        <f>IF((SUM('Раздел 4'!AH66:AH66)&lt;=SUM('Раздел 4'!AH10:AH10)),"","Неверно!")</f>
      </c>
      <c r="B66" s="300" t="s">
        <v>2031</v>
      </c>
      <c r="C66" s="298" t="s">
        <v>2054</v>
      </c>
      <c r="D66" s="298" t="s">
        <v>2033</v>
      </c>
      <c r="E66" s="298" t="str">
        <f>CONCATENATE(SUM('Раздел 4'!AH66:AH66),"&lt;=",SUM('Раздел 4'!AH10:AH10))</f>
        <v>0&lt;=240</v>
      </c>
      <c r="F66" s="278"/>
    </row>
    <row r="67" spans="1:6" s="180" customFormat="1" ht="15.75">
      <c r="A67" s="302">
        <f>IF((SUM('Раздел 4'!H66:H66)&lt;=SUM('Раздел 4'!H10:H10)),"","Неверно!")</f>
      </c>
      <c r="B67" s="300" t="s">
        <v>2031</v>
      </c>
      <c r="C67" s="298" t="s">
        <v>2055</v>
      </c>
      <c r="D67" s="298" t="s">
        <v>2033</v>
      </c>
      <c r="E67" s="298" t="str">
        <f>CONCATENATE(SUM('Раздел 4'!H66:H66),"&lt;=",SUM('Раздел 4'!H10:H10))</f>
        <v>0&lt;=49</v>
      </c>
      <c r="F67" s="278"/>
    </row>
    <row r="68" spans="1:6" s="180" customFormat="1" ht="15.75">
      <c r="A68" s="302">
        <f>IF((SUM('Раздел 4'!AI66:AI66)&lt;=SUM('Раздел 4'!AI10:AI10)),"","Неверно!")</f>
      </c>
      <c r="B68" s="300" t="s">
        <v>2031</v>
      </c>
      <c r="C68" s="298" t="s">
        <v>2056</v>
      </c>
      <c r="D68" s="298" t="s">
        <v>2033</v>
      </c>
      <c r="E68" s="298" t="str">
        <f>CONCATENATE(SUM('Раздел 4'!AI66:AI66),"&lt;=",SUM('Раздел 4'!AI10:AI10))</f>
        <v>0&lt;=420</v>
      </c>
      <c r="F68" s="278"/>
    </row>
    <row r="69" spans="1:6" s="180" customFormat="1" ht="15.75">
      <c r="A69" s="302">
        <f>IF((SUM('Раздел 4'!AJ66:AJ66)&lt;=SUM('Раздел 4'!AJ10:AJ10)),"","Неверно!")</f>
      </c>
      <c r="B69" s="300" t="s">
        <v>2031</v>
      </c>
      <c r="C69" s="298" t="s">
        <v>2057</v>
      </c>
      <c r="D69" s="298" t="s">
        <v>2033</v>
      </c>
      <c r="E69" s="298" t="str">
        <f>CONCATENATE(SUM('Раздел 4'!AJ66:AJ66),"&lt;=",SUM('Раздел 4'!AJ10:AJ10))</f>
        <v>0&lt;=18</v>
      </c>
      <c r="F69" s="278"/>
    </row>
    <row r="70" spans="1:6" s="180" customFormat="1" ht="15.75">
      <c r="A70" s="302">
        <f>IF((SUM('Раздел 4'!AK66:AK66)&lt;=SUM('Раздел 4'!AK10:AK10)),"","Неверно!")</f>
      </c>
      <c r="B70" s="300" t="s">
        <v>2031</v>
      </c>
      <c r="C70" s="298" t="s">
        <v>2058</v>
      </c>
      <c r="D70" s="298" t="s">
        <v>2033</v>
      </c>
      <c r="E70" s="298" t="str">
        <f>CONCATENATE(SUM('Раздел 4'!AK66:AK66),"&lt;=",SUM('Раздел 4'!AK10:AK10))</f>
        <v>0&lt;=1</v>
      </c>
      <c r="F70" s="278"/>
    </row>
    <row r="71" spans="1:6" s="180" customFormat="1" ht="15.75">
      <c r="A71" s="302">
        <f>IF((SUM('Раздел 4'!AL66:AL66)&lt;=SUM('Раздел 4'!AL10:AL10)),"","Неверно!")</f>
      </c>
      <c r="B71" s="300" t="s">
        <v>2031</v>
      </c>
      <c r="C71" s="298" t="s">
        <v>2059</v>
      </c>
      <c r="D71" s="298" t="s">
        <v>2033</v>
      </c>
      <c r="E71" s="298" t="str">
        <f>CONCATENATE(SUM('Раздел 4'!AL66:AL66),"&lt;=",SUM('Раздел 4'!AL10:AL10))</f>
        <v>0&lt;=533</v>
      </c>
      <c r="F71" s="278"/>
    </row>
    <row r="72" spans="1:6" s="180" customFormat="1" ht="15.75">
      <c r="A72" s="302">
        <f>IF((SUM('Раздел 4'!AM66:AM66)&lt;=SUM('Раздел 4'!AM10:AM10)),"","Неверно!")</f>
      </c>
      <c r="B72" s="300" t="s">
        <v>2031</v>
      </c>
      <c r="C72" s="298" t="s">
        <v>2060</v>
      </c>
      <c r="D72" s="298" t="s">
        <v>2033</v>
      </c>
      <c r="E72" s="298" t="str">
        <f>CONCATENATE(SUM('Раздел 4'!AM66:AM66),"&lt;=",SUM('Раздел 4'!AM10:AM10))</f>
        <v>0&lt;=2192</v>
      </c>
      <c r="F72" s="278"/>
    </row>
    <row r="73" spans="1:6" s="180" customFormat="1" ht="15.75">
      <c r="A73" s="302">
        <f>IF((SUM('Раздел 4'!AN66:AN66)&lt;=SUM('Раздел 4'!AN10:AN10)),"","Неверно!")</f>
      </c>
      <c r="B73" s="300" t="s">
        <v>2031</v>
      </c>
      <c r="C73" s="298" t="s">
        <v>2061</v>
      </c>
      <c r="D73" s="298" t="s">
        <v>2033</v>
      </c>
      <c r="E73" s="298" t="str">
        <f>CONCATENATE(SUM('Раздел 4'!AN66:AN66),"&lt;=",SUM('Раздел 4'!AN10:AN10))</f>
        <v>0&lt;=3561</v>
      </c>
      <c r="F73" s="278"/>
    </row>
    <row r="74" spans="1:6" s="180" customFormat="1" ht="15.75">
      <c r="A74" s="302">
        <f>IF((SUM('Раздел 4'!AO66:AO66)&lt;=SUM('Раздел 4'!AO10:AO10)),"","Неверно!")</f>
      </c>
      <c r="B74" s="300" t="s">
        <v>2031</v>
      </c>
      <c r="C74" s="298" t="s">
        <v>2062</v>
      </c>
      <c r="D74" s="298" t="s">
        <v>2033</v>
      </c>
      <c r="E74" s="298" t="str">
        <f>CONCATENATE(SUM('Раздел 4'!AO66:AO66),"&lt;=",SUM('Раздел 4'!AO10:AO10))</f>
        <v>0&lt;=8</v>
      </c>
      <c r="F74" s="278"/>
    </row>
    <row r="75" spans="1:6" s="180" customFormat="1" ht="15.75">
      <c r="A75" s="302">
        <f>IF((SUM('Раздел 4'!AP66:AP66)&lt;=SUM('Раздел 4'!AP10:AP10)),"","Неверно!")</f>
      </c>
      <c r="B75" s="300" t="s">
        <v>2031</v>
      </c>
      <c r="C75" s="298" t="s">
        <v>2063</v>
      </c>
      <c r="D75" s="298" t="s">
        <v>2033</v>
      </c>
      <c r="E75" s="298" t="str">
        <f>CONCATENATE(SUM('Раздел 4'!AP66:AP66),"&lt;=",SUM('Раздел 4'!AP10:AP10))</f>
        <v>0&lt;=64</v>
      </c>
      <c r="F75" s="278"/>
    </row>
    <row r="76" spans="1:6" s="180" customFormat="1" ht="15.75">
      <c r="A76" s="302">
        <f>IF((SUM('Раздел 4'!AQ66:AQ66)&lt;=SUM('Раздел 4'!AQ10:AQ10)),"","Неверно!")</f>
      </c>
      <c r="B76" s="300" t="s">
        <v>2031</v>
      </c>
      <c r="C76" s="298" t="s">
        <v>2064</v>
      </c>
      <c r="D76" s="298" t="s">
        <v>2033</v>
      </c>
      <c r="E76" s="298" t="str">
        <f>CONCATENATE(SUM('Раздел 4'!AQ66:AQ66),"&lt;=",SUM('Раздел 4'!AQ10:AQ10))</f>
        <v>0&lt;=8</v>
      </c>
      <c r="F76" s="278"/>
    </row>
    <row r="77" spans="1:6" s="180" customFormat="1" ht="15.75">
      <c r="A77" s="302">
        <f>IF((SUM('Раздел 4'!AR66:AR66)&lt;=SUM('Раздел 4'!AR10:AR10)),"","Неверно!")</f>
      </c>
      <c r="B77" s="300" t="s">
        <v>2031</v>
      </c>
      <c r="C77" s="298" t="s">
        <v>2065</v>
      </c>
      <c r="D77" s="298" t="s">
        <v>2033</v>
      </c>
      <c r="E77" s="298" t="str">
        <f>CONCATENATE(SUM('Раздел 4'!AR66:AR66),"&lt;=",SUM('Раздел 4'!AR10:AR10))</f>
        <v>0&lt;=55</v>
      </c>
      <c r="F77" s="278"/>
    </row>
    <row r="78" spans="1:6" s="180" customFormat="1" ht="15.75">
      <c r="A78" s="302">
        <f>IF((SUM('Раздел 4'!I66:I66)&lt;=SUM('Раздел 4'!I10:I10)),"","Неверно!")</f>
      </c>
      <c r="B78" s="300" t="s">
        <v>2031</v>
      </c>
      <c r="C78" s="298" t="s">
        <v>2066</v>
      </c>
      <c r="D78" s="298" t="s">
        <v>2033</v>
      </c>
      <c r="E78" s="298" t="str">
        <f>CONCATENATE(SUM('Раздел 4'!I66:I66),"&lt;=",SUM('Раздел 4'!I10:I10))</f>
        <v>0&lt;=0</v>
      </c>
      <c r="F78" s="278"/>
    </row>
    <row r="79" spans="1:6" s="180" customFormat="1" ht="15.75">
      <c r="A79" s="302">
        <f>IF((SUM('Раздел 4'!AS66:AS66)&lt;=SUM('Раздел 4'!AS10:AS10)),"","Неверно!")</f>
      </c>
      <c r="B79" s="300" t="s">
        <v>2031</v>
      </c>
      <c r="C79" s="298" t="s">
        <v>2067</v>
      </c>
      <c r="D79" s="298" t="s">
        <v>2033</v>
      </c>
      <c r="E79" s="298" t="str">
        <f>CONCATENATE(SUM('Раздел 4'!AS66:AS66),"&lt;=",SUM('Раздел 4'!AS10:AS10))</f>
        <v>0&lt;=0</v>
      </c>
      <c r="F79" s="278"/>
    </row>
    <row r="80" spans="1:6" s="180" customFormat="1" ht="15.75">
      <c r="A80" s="302">
        <f>IF((SUM('Раздел 4'!AT66:AT66)&lt;=SUM('Раздел 4'!AT10:AT10)),"","Неверно!")</f>
      </c>
      <c r="B80" s="300" t="s">
        <v>2031</v>
      </c>
      <c r="C80" s="298" t="s">
        <v>2068</v>
      </c>
      <c r="D80" s="298" t="s">
        <v>2033</v>
      </c>
      <c r="E80" s="298" t="str">
        <f>CONCATENATE(SUM('Раздел 4'!AT66:AT66),"&lt;=",SUM('Раздел 4'!AT10:AT10))</f>
        <v>0&lt;=0</v>
      </c>
      <c r="F80" s="278"/>
    </row>
    <row r="81" spans="1:6" s="180" customFormat="1" ht="15.75">
      <c r="A81" s="302">
        <f>IF((SUM('Раздел 4'!AU66:AU66)&lt;=SUM('Раздел 4'!AU10:AU10)),"","Неверно!")</f>
      </c>
      <c r="B81" s="300" t="s">
        <v>2031</v>
      </c>
      <c r="C81" s="298" t="s">
        <v>2069</v>
      </c>
      <c r="D81" s="298" t="s">
        <v>2033</v>
      </c>
      <c r="E81" s="298" t="str">
        <f>CONCATENATE(SUM('Раздел 4'!AU66:AU66),"&lt;=",SUM('Раздел 4'!AU10:AU10))</f>
        <v>0&lt;=0</v>
      </c>
      <c r="F81" s="278"/>
    </row>
    <row r="82" spans="1:6" s="180" customFormat="1" ht="15.75">
      <c r="A82" s="302">
        <f>IF((SUM('Раздел 4'!AV66:AV66)&lt;=SUM('Раздел 4'!AV10:AV10)),"","Неверно!")</f>
      </c>
      <c r="B82" s="300" t="s">
        <v>2031</v>
      </c>
      <c r="C82" s="298" t="s">
        <v>2070</v>
      </c>
      <c r="D82" s="298" t="s">
        <v>2033</v>
      </c>
      <c r="E82" s="298" t="str">
        <f>CONCATENATE(SUM('Раздел 4'!AV66:AV66),"&lt;=",SUM('Раздел 4'!AV10:AV10))</f>
        <v>0&lt;=818</v>
      </c>
      <c r="F82" s="278"/>
    </row>
    <row r="83" spans="1:6" s="180" customFormat="1" ht="15.75">
      <c r="A83" s="302">
        <f>IF((SUM('Раздел 4'!J66:J66)&lt;=SUM('Раздел 4'!J10:J10)),"","Неверно!")</f>
      </c>
      <c r="B83" s="300" t="s">
        <v>2031</v>
      </c>
      <c r="C83" s="298" t="s">
        <v>2071</v>
      </c>
      <c r="D83" s="298" t="s">
        <v>2033</v>
      </c>
      <c r="E83" s="298" t="str">
        <f>CONCATENATE(SUM('Раздел 4'!J66:J66),"&lt;=",SUM('Раздел 4'!J10:J10))</f>
        <v>0&lt;=3</v>
      </c>
      <c r="F83" s="278"/>
    </row>
    <row r="84" spans="1:6" s="180" customFormat="1" ht="15.75">
      <c r="A84" s="302">
        <f>IF((SUM('Раздел 4'!K66:K66)&lt;=SUM('Раздел 4'!K10:K10)),"","Неверно!")</f>
      </c>
      <c r="B84" s="300" t="s">
        <v>2031</v>
      </c>
      <c r="C84" s="298" t="s">
        <v>2072</v>
      </c>
      <c r="D84" s="298" t="s">
        <v>2033</v>
      </c>
      <c r="E84" s="298" t="str">
        <f>CONCATENATE(SUM('Раздел 4'!K66:K66),"&lt;=",SUM('Раздел 4'!K10:K10))</f>
        <v>0&lt;=5</v>
      </c>
      <c r="F84" s="278"/>
    </row>
    <row r="85" spans="1:6" s="180" customFormat="1" ht="15.75">
      <c r="A85" s="302">
        <f>IF((SUM('Раздел 4'!L66:L66)&lt;=SUM('Раздел 4'!L10:L10)),"","Неверно!")</f>
      </c>
      <c r="B85" s="300" t="s">
        <v>2031</v>
      </c>
      <c r="C85" s="298" t="s">
        <v>2073</v>
      </c>
      <c r="D85" s="298" t="s">
        <v>2033</v>
      </c>
      <c r="E85" s="298" t="str">
        <f>CONCATENATE(SUM('Раздел 4'!L66:L66),"&lt;=",SUM('Раздел 4'!L10:L10))</f>
        <v>0&lt;=0</v>
      </c>
      <c r="F85" s="278"/>
    </row>
    <row r="86" spans="1:6" s="180" customFormat="1" ht="15.75">
      <c r="A86" s="302">
        <f>IF((SUM('Раздел 4'!M66:M66)&lt;=SUM('Раздел 4'!M10:M10)),"","Неверно!")</f>
      </c>
      <c r="B86" s="300" t="s">
        <v>2031</v>
      </c>
      <c r="C86" s="298" t="s">
        <v>2074</v>
      </c>
      <c r="D86" s="298" t="s">
        <v>2033</v>
      </c>
      <c r="E86" s="298" t="str">
        <f>CONCATENATE(SUM('Раздел 4'!M66:M66),"&lt;=",SUM('Раздел 4'!M10:M10))</f>
        <v>0&lt;=0</v>
      </c>
      <c r="F86" s="278"/>
    </row>
    <row r="87" spans="1:6" s="180" customFormat="1" ht="15.75">
      <c r="A87" s="302">
        <f>IF((SUM('Раздел 4'!N66:N66)&lt;=SUM('Раздел 4'!N10:N10)),"","Неверно!")</f>
      </c>
      <c r="B87" s="300" t="s">
        <v>2031</v>
      </c>
      <c r="C87" s="298" t="s">
        <v>2075</v>
      </c>
      <c r="D87" s="298" t="s">
        <v>2033</v>
      </c>
      <c r="E87" s="298" t="str">
        <f>CONCATENATE(SUM('Раздел 4'!N66:N66),"&lt;=",SUM('Раздел 4'!N10:N10))</f>
        <v>0&lt;=0</v>
      </c>
      <c r="F87" s="278"/>
    </row>
    <row r="88" spans="1:6" s="180" customFormat="1" ht="15.75">
      <c r="A88" s="302">
        <f>IF((SUM('Раздел 4'!X10:X67)=0),"","Неверно!")</f>
      </c>
      <c r="B88" s="300" t="s">
        <v>2076</v>
      </c>
      <c r="C88" s="298" t="s">
        <v>2077</v>
      </c>
      <c r="D88" s="298" t="s">
        <v>2078</v>
      </c>
      <c r="E88" s="298" t="str">
        <f>CONCATENATE(SUM('Раздел 4'!X10:X67),"=",0)</f>
        <v>0=0</v>
      </c>
      <c r="F88" s="278"/>
    </row>
    <row r="89" spans="1:6" s="180" customFormat="1" ht="15.75">
      <c r="A89" s="302">
        <f>IF((SUM('Разделы 1, 2, 3'!O9:O9)&lt;=SUM('Разделы 1, 2, 3'!I9:I9)),"","Неверно!")</f>
      </c>
      <c r="B89" s="300" t="s">
        <v>2079</v>
      </c>
      <c r="C89" s="298" t="s">
        <v>2080</v>
      </c>
      <c r="D89" s="298" t="s">
        <v>2081</v>
      </c>
      <c r="E89" s="298" t="str">
        <f>CONCATENATE(SUM('Разделы 1, 2, 3'!O9:O9),"&lt;=",SUM('Разделы 1, 2, 3'!I9:I9))</f>
        <v>0&lt;=3371</v>
      </c>
      <c r="F89" s="278"/>
    </row>
    <row r="90" spans="1:6" s="180" customFormat="1" ht="15.75">
      <c r="A90" s="302">
        <f>IF((SUM('Разделы 1, 2, 3'!O10:O10)&lt;=SUM('Разделы 1, 2, 3'!I10:I10)),"","Неверно!")</f>
      </c>
      <c r="B90" s="300" t="s">
        <v>2079</v>
      </c>
      <c r="C90" s="298" t="s">
        <v>2082</v>
      </c>
      <c r="D90" s="298" t="s">
        <v>2081</v>
      </c>
      <c r="E90" s="298" t="str">
        <f>CONCATENATE(SUM('Разделы 1, 2, 3'!O10:O10),"&lt;=",SUM('Разделы 1, 2, 3'!I10:I10))</f>
        <v>0&lt;=792</v>
      </c>
      <c r="F90" s="278"/>
    </row>
    <row r="91" spans="1:6" s="180" customFormat="1" ht="15.75">
      <c r="A91" s="302">
        <f>IF((SUM('Разделы 1, 2, 3'!O11:O11)&lt;=SUM('Разделы 1, 2, 3'!I11:I11)),"","Неверно!")</f>
      </c>
      <c r="B91" s="300" t="s">
        <v>2079</v>
      </c>
      <c r="C91" s="298" t="s">
        <v>2083</v>
      </c>
      <c r="D91" s="298" t="s">
        <v>2081</v>
      </c>
      <c r="E91" s="298" t="str">
        <f>CONCATENATE(SUM('Разделы 1, 2, 3'!O11:O11),"&lt;=",SUM('Разделы 1, 2, 3'!I11:I11))</f>
        <v>0&lt;=46</v>
      </c>
      <c r="F91" s="278"/>
    </row>
    <row r="92" spans="1:6" s="180" customFormat="1" ht="15.75">
      <c r="A92" s="302">
        <f>IF((SUM('Разделы 1, 2, 3'!O12:O12)&lt;=SUM('Разделы 1, 2, 3'!I12:I12)),"","Неверно!")</f>
      </c>
      <c r="B92" s="300" t="s">
        <v>2079</v>
      </c>
      <c r="C92" s="298" t="s">
        <v>2084</v>
      </c>
      <c r="D92" s="298" t="s">
        <v>2081</v>
      </c>
      <c r="E92" s="298" t="str">
        <f>CONCATENATE(SUM('Разделы 1, 2, 3'!O12:O12),"&lt;=",SUM('Разделы 1, 2, 3'!I12:I12))</f>
        <v>0&lt;=1671</v>
      </c>
      <c r="F92" s="278"/>
    </row>
    <row r="93" spans="1:6" s="180" customFormat="1" ht="15.75">
      <c r="A93" s="302">
        <f>IF((SUM('Разделы 1, 2, 3'!O13:O13)&lt;=SUM('Разделы 1, 2, 3'!I13:I13)),"","Неверно!")</f>
      </c>
      <c r="B93" s="300" t="s">
        <v>2079</v>
      </c>
      <c r="C93" s="298" t="s">
        <v>2085</v>
      </c>
      <c r="D93" s="298" t="s">
        <v>2081</v>
      </c>
      <c r="E93" s="298" t="str">
        <f>CONCATENATE(SUM('Разделы 1, 2, 3'!O13:O13),"&lt;=",SUM('Разделы 1, 2, 3'!I13:I13))</f>
        <v>0&lt;=862</v>
      </c>
      <c r="F93" s="278"/>
    </row>
    <row r="94" spans="1:6" s="180" customFormat="1" ht="15.75">
      <c r="A94" s="302">
        <f>IF((SUM('Раздел 4'!AK10:AK10)=SUM('Раздел 4'!AK55:AK58)),"","Неверно!")</f>
      </c>
      <c r="B94" s="300" t="s">
        <v>2086</v>
      </c>
      <c r="C94" s="298" t="s">
        <v>1488</v>
      </c>
      <c r="D94" s="298" t="s">
        <v>1634</v>
      </c>
      <c r="E94" s="298" t="str">
        <f>CONCATENATE(SUM('Раздел 4'!AK10:AK10),"=",SUM('Раздел 4'!AK55:AK58))</f>
        <v>1=1</v>
      </c>
      <c r="F94" s="278"/>
    </row>
    <row r="95" spans="1:6" s="180" customFormat="1" ht="25.5">
      <c r="A95" s="302">
        <f>IF((SUM('Раздел 4'!AV10:AV10)&gt;=SUM('Раздел 4'!AV55:AV58)),"","Неверно!")</f>
      </c>
      <c r="B95" s="300" t="s">
        <v>2087</v>
      </c>
      <c r="C95" s="298" t="s">
        <v>1635</v>
      </c>
      <c r="D95" s="298" t="s">
        <v>1636</v>
      </c>
      <c r="E95" s="298" t="str">
        <f>CONCATENATE(SUM('Раздел 4'!AV10:AV10),"&gt;=",SUM('Раздел 4'!AV55:AV58))</f>
        <v>818&gt;=818</v>
      </c>
      <c r="F95" s="278"/>
    </row>
    <row r="96" spans="1:6" s="180" customFormat="1" ht="15.75">
      <c r="A96" s="302">
        <f>IF((SUM('Раздел 4'!AO62:AO62)=0),"","Неверно!")</f>
      </c>
      <c r="B96" s="300" t="s">
        <v>2088</v>
      </c>
      <c r="C96" s="298" t="s">
        <v>2089</v>
      </c>
      <c r="D96" s="298" t="s">
        <v>2090</v>
      </c>
      <c r="E96" s="298" t="str">
        <f>CONCATENATE(SUM('Раздел 4'!AO62:AO62),"=",0)</f>
        <v>0=0</v>
      </c>
      <c r="F96" s="278"/>
    </row>
    <row r="97" spans="1:6" s="180" customFormat="1" ht="15.75">
      <c r="A97" s="302">
        <f>IF((SUM('Раздел 4'!AO63:AO63)=0),"","Неверно!")</f>
      </c>
      <c r="B97" s="300" t="s">
        <v>2088</v>
      </c>
      <c r="C97" s="298" t="s">
        <v>2091</v>
      </c>
      <c r="D97" s="298" t="s">
        <v>2090</v>
      </c>
      <c r="E97" s="298" t="str">
        <f>CONCATENATE(SUM('Раздел 4'!AO63:AO63),"=",0)</f>
        <v>0=0</v>
      </c>
      <c r="F97" s="278"/>
    </row>
    <row r="98" spans="1:6" s="180" customFormat="1" ht="15.75">
      <c r="A98" s="302">
        <f>IF((SUM('Раздел 4'!AO64:AO64)=0),"","Неверно!")</f>
      </c>
      <c r="B98" s="300" t="s">
        <v>2088</v>
      </c>
      <c r="C98" s="298" t="s">
        <v>2092</v>
      </c>
      <c r="D98" s="298" t="s">
        <v>2090</v>
      </c>
      <c r="E98" s="298" t="str">
        <f>CONCATENATE(SUM('Раздел 4'!AO64:AO64),"=",0)</f>
        <v>0=0</v>
      </c>
      <c r="F98" s="278"/>
    </row>
    <row r="99" spans="1:6" s="180" customFormat="1" ht="15.75">
      <c r="A99" s="302">
        <f>IF((SUM('Раздел 4'!AP62:AP62)=0),"","Неверно!")</f>
      </c>
      <c r="B99" s="300" t="s">
        <v>2088</v>
      </c>
      <c r="C99" s="298" t="s">
        <v>2093</v>
      </c>
      <c r="D99" s="298" t="s">
        <v>2090</v>
      </c>
      <c r="E99" s="298" t="str">
        <f>CONCATENATE(SUM('Раздел 4'!AP62:AP62),"=",0)</f>
        <v>0=0</v>
      </c>
      <c r="F99" s="278"/>
    </row>
    <row r="100" spans="1:6" s="180" customFormat="1" ht="15.75">
      <c r="A100" s="302">
        <f>IF((SUM('Раздел 4'!AP63:AP63)=0),"","Неверно!")</f>
      </c>
      <c r="B100" s="300" t="s">
        <v>2088</v>
      </c>
      <c r="C100" s="298" t="s">
        <v>2094</v>
      </c>
      <c r="D100" s="298" t="s">
        <v>2090</v>
      </c>
      <c r="E100" s="298" t="str">
        <f>CONCATENATE(SUM('Раздел 4'!AP63:AP63),"=",0)</f>
        <v>0=0</v>
      </c>
      <c r="F100" s="278"/>
    </row>
    <row r="101" spans="1:6" s="180" customFormat="1" ht="15.75">
      <c r="A101" s="302">
        <f>IF((SUM('Раздел 4'!AP64:AP64)=0),"","Неверно!")</f>
      </c>
      <c r="B101" s="300" t="s">
        <v>2088</v>
      </c>
      <c r="C101" s="298" t="s">
        <v>2095</v>
      </c>
      <c r="D101" s="298" t="s">
        <v>2090</v>
      </c>
      <c r="E101" s="298" t="str">
        <f>CONCATENATE(SUM('Раздел 4'!AP64:AP64),"=",0)</f>
        <v>0=0</v>
      </c>
      <c r="F101" s="278"/>
    </row>
    <row r="102" spans="1:6" s="180" customFormat="1" ht="15.75">
      <c r="A102" s="302">
        <f>IF((SUM('Раздел 4'!AQ62:AQ62)=0),"","Неверно!")</f>
      </c>
      <c r="B102" s="300" t="s">
        <v>2088</v>
      </c>
      <c r="C102" s="298" t="s">
        <v>2096</v>
      </c>
      <c r="D102" s="298" t="s">
        <v>2090</v>
      </c>
      <c r="E102" s="298" t="str">
        <f>CONCATENATE(SUM('Раздел 4'!AQ62:AQ62),"=",0)</f>
        <v>0=0</v>
      </c>
      <c r="F102" s="278"/>
    </row>
    <row r="103" spans="1:6" s="180" customFormat="1" ht="15.75">
      <c r="A103" s="302">
        <f>IF((SUM('Раздел 4'!AQ63:AQ63)=0),"","Неверно!")</f>
      </c>
      <c r="B103" s="300" t="s">
        <v>2088</v>
      </c>
      <c r="C103" s="298" t="s">
        <v>2097</v>
      </c>
      <c r="D103" s="298" t="s">
        <v>2090</v>
      </c>
      <c r="E103" s="298" t="str">
        <f>CONCATENATE(SUM('Раздел 4'!AQ63:AQ63),"=",0)</f>
        <v>0=0</v>
      </c>
      <c r="F103" s="278"/>
    </row>
    <row r="104" spans="1:6" s="180" customFormat="1" ht="15.75">
      <c r="A104" s="302">
        <f>IF((SUM('Раздел 4'!AQ64:AQ64)=0),"","Неверно!")</f>
      </c>
      <c r="B104" s="300" t="s">
        <v>2088</v>
      </c>
      <c r="C104" s="298" t="s">
        <v>2098</v>
      </c>
      <c r="D104" s="298" t="s">
        <v>2090</v>
      </c>
      <c r="E104" s="298" t="str">
        <f>CONCATENATE(SUM('Раздел 4'!AQ64:AQ64),"=",0)</f>
        <v>0=0</v>
      </c>
      <c r="F104" s="278"/>
    </row>
    <row r="105" spans="1:6" s="180" customFormat="1" ht="15.75">
      <c r="A105" s="302">
        <f>IF((SUM('Раздел 4'!AR62:AR62)=0),"","Неверно!")</f>
      </c>
      <c r="B105" s="300" t="s">
        <v>2088</v>
      </c>
      <c r="C105" s="298" t="s">
        <v>2099</v>
      </c>
      <c r="D105" s="298" t="s">
        <v>2090</v>
      </c>
      <c r="E105" s="298" t="str">
        <f>CONCATENATE(SUM('Раздел 4'!AR62:AR62),"=",0)</f>
        <v>0=0</v>
      </c>
      <c r="F105" s="278"/>
    </row>
    <row r="106" spans="1:6" s="180" customFormat="1" ht="15.75">
      <c r="A106" s="302">
        <f>IF((SUM('Раздел 4'!AR63:AR63)=0),"","Неверно!")</f>
      </c>
      <c r="B106" s="300" t="s">
        <v>2088</v>
      </c>
      <c r="C106" s="298" t="s">
        <v>2100</v>
      </c>
      <c r="D106" s="298" t="s">
        <v>2090</v>
      </c>
      <c r="E106" s="298" t="str">
        <f>CONCATENATE(SUM('Раздел 4'!AR63:AR63),"=",0)</f>
        <v>0=0</v>
      </c>
      <c r="F106" s="278"/>
    </row>
    <row r="107" spans="1:6" s="180" customFormat="1" ht="15.75">
      <c r="A107" s="302">
        <f>IF((SUM('Раздел 4'!AR64:AR64)=0),"","Неверно!")</f>
      </c>
      <c r="B107" s="300" t="s">
        <v>2088</v>
      </c>
      <c r="C107" s="298" t="s">
        <v>2101</v>
      </c>
      <c r="D107" s="298" t="s">
        <v>2090</v>
      </c>
      <c r="E107" s="298" t="str">
        <f>CONCATENATE(SUM('Раздел 4'!AR64:AR64),"=",0)</f>
        <v>0=0</v>
      </c>
      <c r="F107" s="278"/>
    </row>
    <row r="108" spans="1:6" s="180" customFormat="1" ht="15.75">
      <c r="A108" s="302">
        <f>IF((SUM('Раздел 4'!AS62:AS62)=0),"","Неверно!")</f>
      </c>
      <c r="B108" s="300" t="s">
        <v>2088</v>
      </c>
      <c r="C108" s="298" t="s">
        <v>2102</v>
      </c>
      <c r="D108" s="298" t="s">
        <v>2090</v>
      </c>
      <c r="E108" s="298" t="str">
        <f>CONCATENATE(SUM('Раздел 4'!AS62:AS62),"=",0)</f>
        <v>0=0</v>
      </c>
      <c r="F108" s="278"/>
    </row>
    <row r="109" spans="1:6" s="180" customFormat="1" ht="15.75">
      <c r="A109" s="302">
        <f>IF((SUM('Раздел 4'!AS63:AS63)=0),"","Неверно!")</f>
      </c>
      <c r="B109" s="300" t="s">
        <v>2088</v>
      </c>
      <c r="C109" s="298" t="s">
        <v>2103</v>
      </c>
      <c r="D109" s="298" t="s">
        <v>2090</v>
      </c>
      <c r="E109" s="298" t="str">
        <f>CONCATENATE(SUM('Раздел 4'!AS63:AS63),"=",0)</f>
        <v>0=0</v>
      </c>
      <c r="F109" s="278"/>
    </row>
    <row r="110" spans="1:6" s="180" customFormat="1" ht="15.75">
      <c r="A110" s="302">
        <f>IF((SUM('Раздел 4'!AS64:AS64)=0),"","Неверно!")</f>
      </c>
      <c r="B110" s="300" t="s">
        <v>2088</v>
      </c>
      <c r="C110" s="298" t="s">
        <v>2104</v>
      </c>
      <c r="D110" s="298" t="s">
        <v>2090</v>
      </c>
      <c r="E110" s="298" t="str">
        <f>CONCATENATE(SUM('Раздел 4'!AS64:AS64),"=",0)</f>
        <v>0=0</v>
      </c>
      <c r="F110" s="278"/>
    </row>
    <row r="111" spans="1:6" s="180" customFormat="1" ht="15.75">
      <c r="A111" s="302">
        <f>IF((SUM('Раздел 4'!AT62:AT62)=0),"","Неверно!")</f>
      </c>
      <c r="B111" s="300" t="s">
        <v>2088</v>
      </c>
      <c r="C111" s="298" t="s">
        <v>2105</v>
      </c>
      <c r="D111" s="298" t="s">
        <v>2090</v>
      </c>
      <c r="E111" s="298" t="str">
        <f>CONCATENATE(SUM('Раздел 4'!AT62:AT62),"=",0)</f>
        <v>0=0</v>
      </c>
      <c r="F111" s="278"/>
    </row>
    <row r="112" spans="1:6" s="180" customFormat="1" ht="15.75">
      <c r="A112" s="302">
        <f>IF((SUM('Раздел 4'!AT63:AT63)=0),"","Неверно!")</f>
      </c>
      <c r="B112" s="300" t="s">
        <v>2088</v>
      </c>
      <c r="C112" s="298" t="s">
        <v>2106</v>
      </c>
      <c r="D112" s="298" t="s">
        <v>2090</v>
      </c>
      <c r="E112" s="298" t="str">
        <f>CONCATENATE(SUM('Раздел 4'!AT63:AT63),"=",0)</f>
        <v>0=0</v>
      </c>
      <c r="F112" s="278"/>
    </row>
    <row r="113" spans="1:6" s="180" customFormat="1" ht="15.75">
      <c r="A113" s="302">
        <f>IF((SUM('Раздел 4'!AT64:AT64)=0),"","Неверно!")</f>
      </c>
      <c r="B113" s="300" t="s">
        <v>2088</v>
      </c>
      <c r="C113" s="298" t="s">
        <v>2107</v>
      </c>
      <c r="D113" s="298" t="s">
        <v>2090</v>
      </c>
      <c r="E113" s="298" t="str">
        <f>CONCATENATE(SUM('Раздел 4'!AT64:AT64),"=",0)</f>
        <v>0=0</v>
      </c>
      <c r="F113" s="278"/>
    </row>
    <row r="114" spans="1:6" s="180" customFormat="1" ht="15.75">
      <c r="A114" s="302">
        <f>IF((SUM('Раздел 4'!AU62:AU62)=0),"","Неверно!")</f>
      </c>
      <c r="B114" s="300" t="s">
        <v>2088</v>
      </c>
      <c r="C114" s="298" t="s">
        <v>2108</v>
      </c>
      <c r="D114" s="298" t="s">
        <v>2090</v>
      </c>
      <c r="E114" s="298" t="str">
        <f>CONCATENATE(SUM('Раздел 4'!AU62:AU62),"=",0)</f>
        <v>0=0</v>
      </c>
      <c r="F114" s="278"/>
    </row>
    <row r="115" spans="1:6" s="180" customFormat="1" ht="15.75">
      <c r="A115" s="302">
        <f>IF((SUM('Раздел 4'!AU63:AU63)=0),"","Неверно!")</f>
      </c>
      <c r="B115" s="300" t="s">
        <v>2088</v>
      </c>
      <c r="C115" s="298" t="s">
        <v>2109</v>
      </c>
      <c r="D115" s="298" t="s">
        <v>2090</v>
      </c>
      <c r="E115" s="298" t="str">
        <f>CONCATENATE(SUM('Раздел 4'!AU63:AU63),"=",0)</f>
        <v>0=0</v>
      </c>
      <c r="F115" s="278"/>
    </row>
    <row r="116" spans="1:6" s="180" customFormat="1" ht="15.75">
      <c r="A116" s="302">
        <f>IF((SUM('Раздел 4'!AU64:AU64)=0),"","Неверно!")</f>
      </c>
      <c r="B116" s="300" t="s">
        <v>2088</v>
      </c>
      <c r="C116" s="298" t="s">
        <v>2110</v>
      </c>
      <c r="D116" s="298" t="s">
        <v>2090</v>
      </c>
      <c r="E116" s="298" t="str">
        <f>CONCATENATE(SUM('Раздел 4'!AU64:AU64),"=",0)</f>
        <v>0=0</v>
      </c>
      <c r="F116" s="278"/>
    </row>
    <row r="117" spans="1:6" s="180" customFormat="1" ht="15.75">
      <c r="A117" s="302">
        <f>IF((SUM('Раздел 4'!AK63:AK63)=0),"","Неверно!")</f>
      </c>
      <c r="B117" s="300" t="s">
        <v>2111</v>
      </c>
      <c r="C117" s="298" t="s">
        <v>2112</v>
      </c>
      <c r="D117" s="298" t="s">
        <v>2113</v>
      </c>
      <c r="E117" s="298" t="str">
        <f>CONCATENATE(SUM('Раздел 4'!AK63:AK63),"=",0)</f>
        <v>0=0</v>
      </c>
      <c r="F117" s="278"/>
    </row>
    <row r="118" spans="1:6" s="180" customFormat="1" ht="15.75">
      <c r="A118" s="302">
        <f>IF((SUM('Раздел 4'!AK64:AK64)=0),"","Неверно!")</f>
      </c>
      <c r="B118" s="300" t="s">
        <v>2111</v>
      </c>
      <c r="C118" s="298" t="s">
        <v>2114</v>
      </c>
      <c r="D118" s="298" t="s">
        <v>2113</v>
      </c>
      <c r="E118" s="298" t="str">
        <f>CONCATENATE(SUM('Раздел 4'!AK64:AK64),"=",0)</f>
        <v>0=0</v>
      </c>
      <c r="F118" s="278"/>
    </row>
    <row r="119" spans="1:6" s="180" customFormat="1" ht="15.75">
      <c r="A119" s="302">
        <f>IF((SUM('Раздел 4'!AL63:AL63)=0),"","Неверно!")</f>
      </c>
      <c r="B119" s="300" t="s">
        <v>2111</v>
      </c>
      <c r="C119" s="298" t="s">
        <v>2115</v>
      </c>
      <c r="D119" s="298" t="s">
        <v>2113</v>
      </c>
      <c r="E119" s="298" t="str">
        <f>CONCATENATE(SUM('Раздел 4'!AL63:AL63),"=",0)</f>
        <v>0=0</v>
      </c>
      <c r="F119" s="278"/>
    </row>
    <row r="120" spans="1:6" s="180" customFormat="1" ht="15.75">
      <c r="A120" s="302">
        <f>IF((SUM('Раздел 4'!AL64:AL64)=0),"","Неверно!")</f>
      </c>
      <c r="B120" s="300" t="s">
        <v>2111</v>
      </c>
      <c r="C120" s="298" t="s">
        <v>2116</v>
      </c>
      <c r="D120" s="298" t="s">
        <v>2113</v>
      </c>
      <c r="E120" s="298" t="str">
        <f>CONCATENATE(SUM('Раздел 4'!AL64:AL64),"=",0)</f>
        <v>0=0</v>
      </c>
      <c r="F120" s="278"/>
    </row>
    <row r="121" spans="1:6" s="180" customFormat="1" ht="15.75">
      <c r="A121" s="302">
        <f>IF((SUM('Раздел 4'!AF62:AF62)=0),"","Неверно!")</f>
      </c>
      <c r="B121" s="300" t="s">
        <v>2117</v>
      </c>
      <c r="C121" s="298" t="s">
        <v>1782</v>
      </c>
      <c r="D121" s="298" t="s">
        <v>2118</v>
      </c>
      <c r="E121" s="298" t="str">
        <f>CONCATENATE(SUM('Раздел 4'!AF62:AF62),"=",0)</f>
        <v>0=0</v>
      </c>
      <c r="F121" s="278"/>
    </row>
    <row r="122" spans="1:6" s="180" customFormat="1" ht="15.75">
      <c r="A122" s="302">
        <f>IF((SUM('Раздел 4'!AE63:AE63)=0),"","Неверно!")</f>
      </c>
      <c r="B122" s="300" t="s">
        <v>2119</v>
      </c>
      <c r="C122" s="298" t="s">
        <v>2120</v>
      </c>
      <c r="D122" s="298" t="s">
        <v>2121</v>
      </c>
      <c r="E122" s="298" t="str">
        <f>CONCATENATE(SUM('Раздел 4'!AE63:AE63),"=",0)</f>
        <v>0=0</v>
      </c>
      <c r="F122" s="278"/>
    </row>
    <row r="123" spans="1:6" s="180" customFormat="1" ht="15.75">
      <c r="A123" s="302">
        <f>IF((SUM('Раздел 4'!AE64:AE64)=0),"","Неверно!")</f>
      </c>
      <c r="B123" s="300" t="s">
        <v>2119</v>
      </c>
      <c r="C123" s="298" t="s">
        <v>2122</v>
      </c>
      <c r="D123" s="298" t="s">
        <v>2121</v>
      </c>
      <c r="E123" s="298" t="str">
        <f>CONCATENATE(SUM('Раздел 4'!AE64:AE64),"=",0)</f>
        <v>0=0</v>
      </c>
      <c r="F123" s="278"/>
    </row>
    <row r="124" spans="1:6" s="180" customFormat="1" ht="15.75">
      <c r="A124" s="302">
        <f>IF((SUM('Раздел 4'!AF63:AF63)=0),"","Неверно!")</f>
      </c>
      <c r="B124" s="300" t="s">
        <v>2119</v>
      </c>
      <c r="C124" s="298" t="s">
        <v>2123</v>
      </c>
      <c r="D124" s="298" t="s">
        <v>2121</v>
      </c>
      <c r="E124" s="298" t="str">
        <f>CONCATENATE(SUM('Раздел 4'!AF63:AF63),"=",0)</f>
        <v>0=0</v>
      </c>
      <c r="F124" s="278"/>
    </row>
    <row r="125" spans="1:6" s="180" customFormat="1" ht="15.75">
      <c r="A125" s="302">
        <f>IF((SUM('Раздел 4'!AF64:AF64)=0),"","Неверно!")</f>
      </c>
      <c r="B125" s="300" t="s">
        <v>2119</v>
      </c>
      <c r="C125" s="298" t="s">
        <v>2124</v>
      </c>
      <c r="D125" s="298" t="s">
        <v>2121</v>
      </c>
      <c r="E125" s="298" t="str">
        <f>CONCATENATE(SUM('Раздел 4'!AF64:AF64),"=",0)</f>
        <v>0=0</v>
      </c>
      <c r="F125" s="278"/>
    </row>
    <row r="126" spans="1:6" s="180" customFormat="1" ht="15.75">
      <c r="A126" s="302">
        <f>IF((SUM('Раздел 4'!AG63:AG63)=0),"","Неверно!")</f>
      </c>
      <c r="B126" s="300" t="s">
        <v>2119</v>
      </c>
      <c r="C126" s="298" t="s">
        <v>2125</v>
      </c>
      <c r="D126" s="298" t="s">
        <v>2121</v>
      </c>
      <c r="E126" s="298" t="str">
        <f>CONCATENATE(SUM('Раздел 4'!AG63:AG63),"=",0)</f>
        <v>0=0</v>
      </c>
      <c r="F126" s="278"/>
    </row>
    <row r="127" spans="1:6" s="180" customFormat="1" ht="15.75">
      <c r="A127" s="302">
        <f>IF((SUM('Раздел 4'!AG64:AG64)=0),"","Неверно!")</f>
      </c>
      <c r="B127" s="300" t="s">
        <v>2119</v>
      </c>
      <c r="C127" s="298" t="s">
        <v>2126</v>
      </c>
      <c r="D127" s="298" t="s">
        <v>2121</v>
      </c>
      <c r="E127" s="298" t="str">
        <f>CONCATENATE(SUM('Раздел 4'!AG64:AG64),"=",0)</f>
        <v>0=0</v>
      </c>
      <c r="F127" s="278"/>
    </row>
    <row r="128" spans="1:6" s="180" customFormat="1" ht="15.75">
      <c r="A128" s="302">
        <f>IF((SUM('Раздел 4'!AH63:AH63)=0),"","Неверно!")</f>
      </c>
      <c r="B128" s="300" t="s">
        <v>2119</v>
      </c>
      <c r="C128" s="298" t="s">
        <v>2127</v>
      </c>
      <c r="D128" s="298" t="s">
        <v>2121</v>
      </c>
      <c r="E128" s="298" t="str">
        <f>CONCATENATE(SUM('Раздел 4'!AH63:AH63),"=",0)</f>
        <v>0=0</v>
      </c>
      <c r="F128" s="278"/>
    </row>
    <row r="129" spans="1:6" s="180" customFormat="1" ht="15.75">
      <c r="A129" s="302">
        <f>IF((SUM('Раздел 4'!AH64:AH64)=0),"","Неверно!")</f>
      </c>
      <c r="B129" s="300" t="s">
        <v>2119</v>
      </c>
      <c r="C129" s="298" t="s">
        <v>2128</v>
      </c>
      <c r="D129" s="298" t="s">
        <v>2121</v>
      </c>
      <c r="E129" s="298" t="str">
        <f>CONCATENATE(SUM('Раздел 4'!AH64:AH64),"=",0)</f>
        <v>0=0</v>
      </c>
      <c r="F129" s="278"/>
    </row>
    <row r="130" spans="1:6" s="180" customFormat="1" ht="15.75">
      <c r="A130" s="302">
        <f>IF((SUM('Раздел 4'!O62:O62)=0),"","Неверно!")</f>
      </c>
      <c r="B130" s="300" t="s">
        <v>2129</v>
      </c>
      <c r="C130" s="298" t="s">
        <v>2130</v>
      </c>
      <c r="D130" s="298" t="s">
        <v>2131</v>
      </c>
      <c r="E130" s="298" t="str">
        <f>CONCATENATE(SUM('Раздел 4'!O62:O62),"=",0)</f>
        <v>0=0</v>
      </c>
      <c r="F130" s="278"/>
    </row>
    <row r="131" spans="1:6" s="180" customFormat="1" ht="15.75">
      <c r="A131" s="302">
        <f>IF((SUM('Раздел 4'!O63:O63)=0),"","Неверно!")</f>
      </c>
      <c r="B131" s="300" t="s">
        <v>2129</v>
      </c>
      <c r="C131" s="298" t="s">
        <v>2132</v>
      </c>
      <c r="D131" s="298" t="s">
        <v>2131</v>
      </c>
      <c r="E131" s="298" t="str">
        <f>CONCATENATE(SUM('Раздел 4'!O63:O63),"=",0)</f>
        <v>0=0</v>
      </c>
      <c r="F131" s="278"/>
    </row>
    <row r="132" spans="1:6" s="180" customFormat="1" ht="15.75">
      <c r="A132" s="302">
        <f>IF((SUM('Раздел 4'!O64:O64)=0),"","Неверно!")</f>
      </c>
      <c r="B132" s="300" t="s">
        <v>2129</v>
      </c>
      <c r="C132" s="298" t="s">
        <v>2133</v>
      </c>
      <c r="D132" s="298" t="s">
        <v>2131</v>
      </c>
      <c r="E132" s="298" t="str">
        <f>CONCATENATE(SUM('Раздел 4'!O64:O64),"=",0)</f>
        <v>0=0</v>
      </c>
      <c r="F132" s="278"/>
    </row>
    <row r="133" spans="1:6" s="180" customFormat="1" ht="15.75">
      <c r="A133" s="302">
        <f>IF((SUM('Раздел 4'!P62:P62)=0),"","Неверно!")</f>
      </c>
      <c r="B133" s="300" t="s">
        <v>2129</v>
      </c>
      <c r="C133" s="298" t="s">
        <v>2134</v>
      </c>
      <c r="D133" s="298" t="s">
        <v>2131</v>
      </c>
      <c r="E133" s="298" t="str">
        <f>CONCATENATE(SUM('Раздел 4'!P62:P62),"=",0)</f>
        <v>0=0</v>
      </c>
      <c r="F133" s="278"/>
    </row>
    <row r="134" spans="1:6" s="180" customFormat="1" ht="15.75">
      <c r="A134" s="302">
        <f>IF((SUM('Раздел 4'!P63:P63)=0),"","Неверно!")</f>
      </c>
      <c r="B134" s="300" t="s">
        <v>2129</v>
      </c>
      <c r="C134" s="298" t="s">
        <v>2135</v>
      </c>
      <c r="D134" s="298" t="s">
        <v>2131</v>
      </c>
      <c r="E134" s="298" t="str">
        <f>CONCATENATE(SUM('Раздел 4'!P63:P63),"=",0)</f>
        <v>0=0</v>
      </c>
      <c r="F134" s="278"/>
    </row>
    <row r="135" spans="1:6" s="180" customFormat="1" ht="15.75">
      <c r="A135" s="302">
        <f>IF((SUM('Раздел 4'!P64:P64)=0),"","Неверно!")</f>
      </c>
      <c r="B135" s="300" t="s">
        <v>2129</v>
      </c>
      <c r="C135" s="298" t="s">
        <v>2136</v>
      </c>
      <c r="D135" s="298" t="s">
        <v>2131</v>
      </c>
      <c r="E135" s="298" t="str">
        <f>CONCATENATE(SUM('Раздел 4'!P64:P64),"=",0)</f>
        <v>0=0</v>
      </c>
      <c r="F135" s="278"/>
    </row>
    <row r="136" spans="1:6" s="180" customFormat="1" ht="15.75">
      <c r="A136" s="302">
        <f>IF((SUM('Раздел 4'!Q62:Q62)=0),"","Неверно!")</f>
      </c>
      <c r="B136" s="300" t="s">
        <v>2129</v>
      </c>
      <c r="C136" s="298" t="s">
        <v>2137</v>
      </c>
      <c r="D136" s="298" t="s">
        <v>2131</v>
      </c>
      <c r="E136" s="298" t="str">
        <f>CONCATENATE(SUM('Раздел 4'!Q62:Q62),"=",0)</f>
        <v>0=0</v>
      </c>
      <c r="F136" s="278"/>
    </row>
    <row r="137" spans="1:6" s="180" customFormat="1" ht="15.75">
      <c r="A137" s="302">
        <f>IF((SUM('Раздел 4'!Q63:Q63)=0),"","Неверно!")</f>
      </c>
      <c r="B137" s="300" t="s">
        <v>2129</v>
      </c>
      <c r="C137" s="298" t="s">
        <v>2138</v>
      </c>
      <c r="D137" s="298" t="s">
        <v>2131</v>
      </c>
      <c r="E137" s="298" t="str">
        <f>CONCATENATE(SUM('Раздел 4'!Q63:Q63),"=",0)</f>
        <v>0=0</v>
      </c>
      <c r="F137" s="278"/>
    </row>
    <row r="138" spans="1:6" s="180" customFormat="1" ht="15.75">
      <c r="A138" s="302">
        <f>IF((SUM('Раздел 4'!Q64:Q64)=0),"","Неверно!")</f>
      </c>
      <c r="B138" s="300" t="s">
        <v>2129</v>
      </c>
      <c r="C138" s="298" t="s">
        <v>2139</v>
      </c>
      <c r="D138" s="298" t="s">
        <v>2131</v>
      </c>
      <c r="E138" s="298" t="str">
        <f>CONCATENATE(SUM('Раздел 4'!Q64:Q64),"=",0)</f>
        <v>0=0</v>
      </c>
      <c r="F138" s="278"/>
    </row>
    <row r="139" spans="1:6" s="180" customFormat="1" ht="15.75">
      <c r="A139" s="302">
        <f>IF((SUM('Раздел 4'!R62:R62)=0),"","Неверно!")</f>
      </c>
      <c r="B139" s="300" t="s">
        <v>2129</v>
      </c>
      <c r="C139" s="298" t="s">
        <v>2140</v>
      </c>
      <c r="D139" s="298" t="s">
        <v>2131</v>
      </c>
      <c r="E139" s="298" t="str">
        <f>CONCATENATE(SUM('Раздел 4'!R62:R62),"=",0)</f>
        <v>0=0</v>
      </c>
      <c r="F139" s="278"/>
    </row>
    <row r="140" spans="1:6" s="180" customFormat="1" ht="15.75">
      <c r="A140" s="302">
        <f>IF((SUM('Раздел 4'!R63:R63)=0),"","Неверно!")</f>
      </c>
      <c r="B140" s="300" t="s">
        <v>2129</v>
      </c>
      <c r="C140" s="298" t="s">
        <v>2141</v>
      </c>
      <c r="D140" s="298" t="s">
        <v>2131</v>
      </c>
      <c r="E140" s="298" t="str">
        <f>CONCATENATE(SUM('Раздел 4'!R63:R63),"=",0)</f>
        <v>0=0</v>
      </c>
      <c r="F140" s="278"/>
    </row>
    <row r="141" spans="1:6" s="180" customFormat="1" ht="15.75">
      <c r="A141" s="302">
        <f>IF((SUM('Раздел 4'!R64:R64)=0),"","Неверно!")</f>
      </c>
      <c r="B141" s="300" t="s">
        <v>2129</v>
      </c>
      <c r="C141" s="298" t="s">
        <v>2142</v>
      </c>
      <c r="D141" s="298" t="s">
        <v>2131</v>
      </c>
      <c r="E141" s="298" t="str">
        <f>CONCATENATE(SUM('Раздел 4'!R64:R64),"=",0)</f>
        <v>0=0</v>
      </c>
      <c r="F141" s="278"/>
    </row>
    <row r="142" spans="1:6" s="180" customFormat="1" ht="15.75">
      <c r="A142" s="302">
        <f>IF((SUM('Раздел 4'!S62:S62)=0),"","Неверно!")</f>
      </c>
      <c r="B142" s="300" t="s">
        <v>2129</v>
      </c>
      <c r="C142" s="298" t="s">
        <v>2143</v>
      </c>
      <c r="D142" s="298" t="s">
        <v>2131</v>
      </c>
      <c r="E142" s="298" t="str">
        <f>CONCATENATE(SUM('Раздел 4'!S62:S62),"=",0)</f>
        <v>0=0</v>
      </c>
      <c r="F142" s="278"/>
    </row>
    <row r="143" spans="1:6" s="180" customFormat="1" ht="15.75">
      <c r="A143" s="302">
        <f>IF((SUM('Раздел 4'!S63:S63)=0),"","Неверно!")</f>
      </c>
      <c r="B143" s="300" t="s">
        <v>2129</v>
      </c>
      <c r="C143" s="298" t="s">
        <v>2144</v>
      </c>
      <c r="D143" s="298" t="s">
        <v>2131</v>
      </c>
      <c r="E143" s="298" t="str">
        <f>CONCATENATE(SUM('Раздел 4'!S63:S63),"=",0)</f>
        <v>0=0</v>
      </c>
      <c r="F143" s="278"/>
    </row>
    <row r="144" spans="1:6" s="180" customFormat="1" ht="15.75">
      <c r="A144" s="302">
        <f>IF((SUM('Раздел 4'!S64:S64)=0),"","Неверно!")</f>
      </c>
      <c r="B144" s="300" t="s">
        <v>2129</v>
      </c>
      <c r="C144" s="298" t="s">
        <v>2145</v>
      </c>
      <c r="D144" s="298" t="s">
        <v>2131</v>
      </c>
      <c r="E144" s="298" t="str">
        <f>CONCATENATE(SUM('Раздел 4'!S64:S64),"=",0)</f>
        <v>0=0</v>
      </c>
      <c r="F144" s="278"/>
    </row>
    <row r="145" spans="1:6" s="180" customFormat="1" ht="15.75">
      <c r="A145" s="302">
        <f>IF((SUM('Раздел 4'!T62:T62)=0),"","Неверно!")</f>
      </c>
      <c r="B145" s="300" t="s">
        <v>2129</v>
      </c>
      <c r="C145" s="298" t="s">
        <v>2146</v>
      </c>
      <c r="D145" s="298" t="s">
        <v>2131</v>
      </c>
      <c r="E145" s="298" t="str">
        <f>CONCATENATE(SUM('Раздел 4'!T62:T62),"=",0)</f>
        <v>0=0</v>
      </c>
      <c r="F145" s="278"/>
    </row>
    <row r="146" spans="1:6" s="180" customFormat="1" ht="15.75">
      <c r="A146" s="302">
        <f>IF((SUM('Раздел 4'!T63:T63)=0),"","Неверно!")</f>
      </c>
      <c r="B146" s="300" t="s">
        <v>2129</v>
      </c>
      <c r="C146" s="298" t="s">
        <v>2147</v>
      </c>
      <c r="D146" s="298" t="s">
        <v>2131</v>
      </c>
      <c r="E146" s="298" t="str">
        <f>CONCATENATE(SUM('Раздел 4'!T63:T63),"=",0)</f>
        <v>0=0</v>
      </c>
      <c r="F146" s="278"/>
    </row>
    <row r="147" spans="1:6" s="180" customFormat="1" ht="15.75">
      <c r="A147" s="302">
        <f>IF((SUM('Раздел 4'!T64:T64)=0),"","Неверно!")</f>
      </c>
      <c r="B147" s="300" t="s">
        <v>2129</v>
      </c>
      <c r="C147" s="298" t="s">
        <v>2148</v>
      </c>
      <c r="D147" s="298" t="s">
        <v>2131</v>
      </c>
      <c r="E147" s="298" t="str">
        <f>CONCATENATE(SUM('Раздел 4'!T64:T64),"=",0)</f>
        <v>0=0</v>
      </c>
      <c r="F147" s="278"/>
    </row>
    <row r="148" spans="1:6" s="180" customFormat="1" ht="15.75">
      <c r="A148" s="302">
        <f>IF((SUM('Раздел 4'!U62:U62)=0),"","Неверно!")</f>
      </c>
      <c r="B148" s="300" t="s">
        <v>2129</v>
      </c>
      <c r="C148" s="298" t="s">
        <v>2149</v>
      </c>
      <c r="D148" s="298" t="s">
        <v>2131</v>
      </c>
      <c r="E148" s="298" t="str">
        <f>CONCATENATE(SUM('Раздел 4'!U62:U62),"=",0)</f>
        <v>0=0</v>
      </c>
      <c r="F148" s="278"/>
    </row>
    <row r="149" spans="1:6" s="180" customFormat="1" ht="15.75">
      <c r="A149" s="302">
        <f>IF((SUM('Раздел 4'!U63:U63)=0),"","Неверно!")</f>
      </c>
      <c r="B149" s="300" t="s">
        <v>2129</v>
      </c>
      <c r="C149" s="298" t="s">
        <v>2150</v>
      </c>
      <c r="D149" s="298" t="s">
        <v>2131</v>
      </c>
      <c r="E149" s="298" t="str">
        <f>CONCATENATE(SUM('Раздел 4'!U63:U63),"=",0)</f>
        <v>0=0</v>
      </c>
      <c r="F149" s="278"/>
    </row>
    <row r="150" spans="1:6" s="180" customFormat="1" ht="15.75">
      <c r="A150" s="302">
        <f>IF((SUM('Раздел 4'!U64:U64)=0),"","Неверно!")</f>
      </c>
      <c r="B150" s="300" t="s">
        <v>2129</v>
      </c>
      <c r="C150" s="298" t="s">
        <v>2151</v>
      </c>
      <c r="D150" s="298" t="s">
        <v>2131</v>
      </c>
      <c r="E150" s="298" t="str">
        <f>CONCATENATE(SUM('Раздел 4'!U64:U64),"=",0)</f>
        <v>0=0</v>
      </c>
      <c r="F150" s="278"/>
    </row>
    <row r="151" spans="1:6" s="180" customFormat="1" ht="15.75">
      <c r="A151" s="302">
        <f>IF((SUM('Раздел 4'!V62:V62)=0),"","Неверно!")</f>
      </c>
      <c r="B151" s="300" t="s">
        <v>2129</v>
      </c>
      <c r="C151" s="298" t="s">
        <v>2152</v>
      </c>
      <c r="D151" s="298" t="s">
        <v>2131</v>
      </c>
      <c r="E151" s="298" t="str">
        <f>CONCATENATE(SUM('Раздел 4'!V62:V62),"=",0)</f>
        <v>0=0</v>
      </c>
      <c r="F151" s="278"/>
    </row>
    <row r="152" spans="1:6" s="180" customFormat="1" ht="15.75">
      <c r="A152" s="302">
        <f>IF((SUM('Раздел 4'!V63:V63)=0),"","Неверно!")</f>
      </c>
      <c r="B152" s="300" t="s">
        <v>2129</v>
      </c>
      <c r="C152" s="298" t="s">
        <v>2153</v>
      </c>
      <c r="D152" s="298" t="s">
        <v>2131</v>
      </c>
      <c r="E152" s="298" t="str">
        <f>CONCATENATE(SUM('Раздел 4'!V63:V63),"=",0)</f>
        <v>0=0</v>
      </c>
      <c r="F152" s="278"/>
    </row>
    <row r="153" spans="1:6" s="180" customFormat="1" ht="15.75">
      <c r="A153" s="302">
        <f>IF((SUM('Раздел 4'!V64:V64)=0),"","Неверно!")</f>
      </c>
      <c r="B153" s="300" t="s">
        <v>2129</v>
      </c>
      <c r="C153" s="298" t="s">
        <v>2154</v>
      </c>
      <c r="D153" s="298" t="s">
        <v>2131</v>
      </c>
      <c r="E153" s="298" t="str">
        <f>CONCATENATE(SUM('Раздел 4'!V64:V64),"=",0)</f>
        <v>0=0</v>
      </c>
      <c r="F153" s="278"/>
    </row>
    <row r="154" spans="1:6" s="180" customFormat="1" ht="15.75">
      <c r="A154" s="302">
        <f>IF((SUM('Раздел 4'!W62:W62)=0),"","Неверно!")</f>
      </c>
      <c r="B154" s="300" t="s">
        <v>2129</v>
      </c>
      <c r="C154" s="298" t="s">
        <v>2155</v>
      </c>
      <c r="D154" s="298" t="s">
        <v>2131</v>
      </c>
      <c r="E154" s="298" t="str">
        <f>CONCATENATE(SUM('Раздел 4'!W62:W62),"=",0)</f>
        <v>0=0</v>
      </c>
      <c r="F154" s="278"/>
    </row>
    <row r="155" spans="1:6" s="180" customFormat="1" ht="15.75">
      <c r="A155" s="302">
        <f>IF((SUM('Раздел 4'!W63:W63)=0),"","Неверно!")</f>
      </c>
      <c r="B155" s="300" t="s">
        <v>2129</v>
      </c>
      <c r="C155" s="298" t="s">
        <v>2156</v>
      </c>
      <c r="D155" s="298" t="s">
        <v>2131</v>
      </c>
      <c r="E155" s="298" t="str">
        <f>CONCATENATE(SUM('Раздел 4'!W63:W63),"=",0)</f>
        <v>0=0</v>
      </c>
      <c r="F155" s="278"/>
    </row>
    <row r="156" spans="1:6" s="180" customFormat="1" ht="15.75">
      <c r="A156" s="302">
        <f>IF((SUM('Раздел 4'!W64:W64)=0),"","Неверно!")</f>
      </c>
      <c r="B156" s="300" t="s">
        <v>2129</v>
      </c>
      <c r="C156" s="298" t="s">
        <v>2157</v>
      </c>
      <c r="D156" s="298" t="s">
        <v>2131</v>
      </c>
      <c r="E156" s="298" t="str">
        <f>CONCATENATE(SUM('Раздел 4'!W64:W64),"=",0)</f>
        <v>0=0</v>
      </c>
      <c r="F156" s="278"/>
    </row>
    <row r="157" spans="1:6" s="180" customFormat="1" ht="15.75">
      <c r="A157" s="302">
        <f>IF((SUM('Раздел 4'!X62:X62)=0),"","Неверно!")</f>
      </c>
      <c r="B157" s="300" t="s">
        <v>2129</v>
      </c>
      <c r="C157" s="298" t="s">
        <v>2158</v>
      </c>
      <c r="D157" s="298" t="s">
        <v>2131</v>
      </c>
      <c r="E157" s="298" t="str">
        <f>CONCATENATE(SUM('Раздел 4'!X62:X62),"=",0)</f>
        <v>0=0</v>
      </c>
      <c r="F157" s="278"/>
    </row>
    <row r="158" spans="1:6" s="180" customFormat="1" ht="15.75">
      <c r="A158" s="302">
        <f>IF((SUM('Раздел 4'!X63:X63)=0),"","Неверно!")</f>
      </c>
      <c r="B158" s="300" t="s">
        <v>2129</v>
      </c>
      <c r="C158" s="298" t="s">
        <v>2159</v>
      </c>
      <c r="D158" s="298" t="s">
        <v>2131</v>
      </c>
      <c r="E158" s="298" t="str">
        <f>CONCATENATE(SUM('Раздел 4'!X63:X63),"=",0)</f>
        <v>0=0</v>
      </c>
      <c r="F158" s="278"/>
    </row>
    <row r="159" spans="1:6" s="180" customFormat="1" ht="15.75">
      <c r="A159" s="302">
        <f>IF((SUM('Раздел 4'!X64:X64)=0),"","Неверно!")</f>
      </c>
      <c r="B159" s="300" t="s">
        <v>2129</v>
      </c>
      <c r="C159" s="298" t="s">
        <v>2160</v>
      </c>
      <c r="D159" s="298" t="s">
        <v>2131</v>
      </c>
      <c r="E159" s="298" t="str">
        <f>CONCATENATE(SUM('Раздел 4'!X64:X64),"=",0)</f>
        <v>0=0</v>
      </c>
      <c r="F159" s="278"/>
    </row>
    <row r="160" spans="1:6" s="180" customFormat="1" ht="15.75">
      <c r="A160" s="302">
        <f>IF((SUM('Раздел 4'!G62:G62)=0),"","Неверно!")</f>
      </c>
      <c r="B160" s="300" t="s">
        <v>2129</v>
      </c>
      <c r="C160" s="298" t="s">
        <v>2161</v>
      </c>
      <c r="D160" s="298" t="s">
        <v>2131</v>
      </c>
      <c r="E160" s="298" t="str">
        <f>CONCATENATE(SUM('Раздел 4'!G62:G62),"=",0)</f>
        <v>0=0</v>
      </c>
      <c r="F160" s="278"/>
    </row>
    <row r="161" spans="1:6" s="180" customFormat="1" ht="15.75">
      <c r="A161" s="302">
        <f>IF((SUM('Раздел 4'!G63:G63)=0),"","Неверно!")</f>
      </c>
      <c r="B161" s="300" t="s">
        <v>2129</v>
      </c>
      <c r="C161" s="298" t="s">
        <v>2162</v>
      </c>
      <c r="D161" s="298" t="s">
        <v>2131</v>
      </c>
      <c r="E161" s="298" t="str">
        <f>CONCATENATE(SUM('Раздел 4'!G63:G63),"=",0)</f>
        <v>0=0</v>
      </c>
      <c r="F161" s="278"/>
    </row>
    <row r="162" spans="1:6" s="180" customFormat="1" ht="15.75">
      <c r="A162" s="302">
        <f>IF((SUM('Раздел 4'!G64:G64)=0),"","Неверно!")</f>
      </c>
      <c r="B162" s="300" t="s">
        <v>2129</v>
      </c>
      <c r="C162" s="298" t="s">
        <v>2163</v>
      </c>
      <c r="D162" s="298" t="s">
        <v>2131</v>
      </c>
      <c r="E162" s="298" t="str">
        <f>CONCATENATE(SUM('Раздел 4'!G64:G64),"=",0)</f>
        <v>0=0</v>
      </c>
      <c r="F162" s="278"/>
    </row>
    <row r="163" spans="1:6" s="180" customFormat="1" ht="15.75">
      <c r="A163" s="302">
        <f>IF((SUM('Раздел 4'!Y62:Y62)=0),"","Неверно!")</f>
      </c>
      <c r="B163" s="300" t="s">
        <v>2129</v>
      </c>
      <c r="C163" s="298" t="s">
        <v>2164</v>
      </c>
      <c r="D163" s="298" t="s">
        <v>2131</v>
      </c>
      <c r="E163" s="298" t="str">
        <f>CONCATENATE(SUM('Раздел 4'!Y62:Y62),"=",0)</f>
        <v>0=0</v>
      </c>
      <c r="F163" s="278"/>
    </row>
    <row r="164" spans="1:6" s="180" customFormat="1" ht="15.75">
      <c r="A164" s="302">
        <f>IF((SUM('Раздел 4'!Y63:Y63)=0),"","Неверно!")</f>
      </c>
      <c r="B164" s="300" t="s">
        <v>2129</v>
      </c>
      <c r="C164" s="298" t="s">
        <v>2165</v>
      </c>
      <c r="D164" s="298" t="s">
        <v>2131</v>
      </c>
      <c r="E164" s="298" t="str">
        <f>CONCATENATE(SUM('Раздел 4'!Y63:Y63),"=",0)</f>
        <v>0=0</v>
      </c>
      <c r="F164" s="278"/>
    </row>
    <row r="165" spans="1:6" s="180" customFormat="1" ht="15.75">
      <c r="A165" s="302">
        <f>IF((SUM('Раздел 4'!Y64:Y64)=0),"","Неверно!")</f>
      </c>
      <c r="B165" s="300" t="s">
        <v>2129</v>
      </c>
      <c r="C165" s="298" t="s">
        <v>2166</v>
      </c>
      <c r="D165" s="298" t="s">
        <v>2131</v>
      </c>
      <c r="E165" s="298" t="str">
        <f>CONCATENATE(SUM('Раздел 4'!Y64:Y64),"=",0)</f>
        <v>0=0</v>
      </c>
      <c r="F165" s="278"/>
    </row>
    <row r="166" spans="1:6" s="180" customFormat="1" ht="15.75">
      <c r="A166" s="302">
        <f>IF((SUM('Раздел 4'!Z62:Z62)=0),"","Неверно!")</f>
      </c>
      <c r="B166" s="300" t="s">
        <v>2129</v>
      </c>
      <c r="C166" s="298" t="s">
        <v>2167</v>
      </c>
      <c r="D166" s="298" t="s">
        <v>2131</v>
      </c>
      <c r="E166" s="298" t="str">
        <f>CONCATENATE(SUM('Раздел 4'!Z62:Z62),"=",0)</f>
        <v>0=0</v>
      </c>
      <c r="F166" s="278"/>
    </row>
    <row r="167" spans="1:6" s="180" customFormat="1" ht="15.75">
      <c r="A167" s="302">
        <f>IF((SUM('Раздел 4'!Z63:Z63)=0),"","Неверно!")</f>
      </c>
      <c r="B167" s="300" t="s">
        <v>2129</v>
      </c>
      <c r="C167" s="298" t="s">
        <v>2168</v>
      </c>
      <c r="D167" s="298" t="s">
        <v>2131</v>
      </c>
      <c r="E167" s="298" t="str">
        <f>CONCATENATE(SUM('Раздел 4'!Z63:Z63),"=",0)</f>
        <v>0=0</v>
      </c>
      <c r="F167" s="278"/>
    </row>
    <row r="168" spans="1:6" s="180" customFormat="1" ht="15.75">
      <c r="A168" s="302">
        <f>IF((SUM('Раздел 4'!Z64:Z64)=0),"","Неверно!")</f>
      </c>
      <c r="B168" s="300" t="s">
        <v>2129</v>
      </c>
      <c r="C168" s="298" t="s">
        <v>2169</v>
      </c>
      <c r="D168" s="298" t="s">
        <v>2131</v>
      </c>
      <c r="E168" s="298" t="str">
        <f>CONCATENATE(SUM('Раздел 4'!Z64:Z64),"=",0)</f>
        <v>0=0</v>
      </c>
      <c r="F168" s="278"/>
    </row>
    <row r="169" spans="1:6" s="180" customFormat="1" ht="15.75">
      <c r="A169" s="302">
        <f>IF((SUM('Раздел 4'!AA62:AA62)=0),"","Неверно!")</f>
      </c>
      <c r="B169" s="300" t="s">
        <v>2129</v>
      </c>
      <c r="C169" s="298" t="s">
        <v>2170</v>
      </c>
      <c r="D169" s="298" t="s">
        <v>2131</v>
      </c>
      <c r="E169" s="298" t="str">
        <f>CONCATENATE(SUM('Раздел 4'!AA62:AA62),"=",0)</f>
        <v>0=0</v>
      </c>
      <c r="F169" s="278"/>
    </row>
    <row r="170" spans="1:6" s="180" customFormat="1" ht="15.75">
      <c r="A170" s="302">
        <f>IF((SUM('Раздел 4'!AA63:AA63)=0),"","Неверно!")</f>
      </c>
      <c r="B170" s="300" t="s">
        <v>2129</v>
      </c>
      <c r="C170" s="298" t="s">
        <v>2171</v>
      </c>
      <c r="D170" s="298" t="s">
        <v>2131</v>
      </c>
      <c r="E170" s="298" t="str">
        <f>CONCATENATE(SUM('Раздел 4'!AA63:AA63),"=",0)</f>
        <v>0=0</v>
      </c>
      <c r="F170" s="278"/>
    </row>
    <row r="171" spans="1:6" s="180" customFormat="1" ht="15.75">
      <c r="A171" s="302">
        <f>IF((SUM('Раздел 4'!AA64:AA64)=0),"","Неверно!")</f>
      </c>
      <c r="B171" s="300" t="s">
        <v>2129</v>
      </c>
      <c r="C171" s="298" t="s">
        <v>2172</v>
      </c>
      <c r="D171" s="298" t="s">
        <v>2131</v>
      </c>
      <c r="E171" s="298" t="str">
        <f>CONCATENATE(SUM('Раздел 4'!AA64:AA64),"=",0)</f>
        <v>0=0</v>
      </c>
      <c r="F171" s="278"/>
    </row>
    <row r="172" spans="1:6" s="180" customFormat="1" ht="15.75">
      <c r="A172" s="302">
        <f>IF((SUM('Раздел 4'!AB62:AB62)=0),"","Неверно!")</f>
      </c>
      <c r="B172" s="300" t="s">
        <v>2129</v>
      </c>
      <c r="C172" s="298" t="s">
        <v>2173</v>
      </c>
      <c r="D172" s="298" t="s">
        <v>2131</v>
      </c>
      <c r="E172" s="298" t="str">
        <f>CONCATENATE(SUM('Раздел 4'!AB62:AB62),"=",0)</f>
        <v>0=0</v>
      </c>
      <c r="F172" s="278"/>
    </row>
    <row r="173" spans="1:6" s="180" customFormat="1" ht="15.75">
      <c r="A173" s="302">
        <f>IF((SUM('Раздел 4'!AB63:AB63)=0),"","Неверно!")</f>
      </c>
      <c r="B173" s="300" t="s">
        <v>2129</v>
      </c>
      <c r="C173" s="298" t="s">
        <v>2174</v>
      </c>
      <c r="D173" s="298" t="s">
        <v>2131</v>
      </c>
      <c r="E173" s="298" t="str">
        <f>CONCATENATE(SUM('Раздел 4'!AB63:AB63),"=",0)</f>
        <v>0=0</v>
      </c>
      <c r="F173" s="278"/>
    </row>
    <row r="174" spans="1:6" s="180" customFormat="1" ht="15.75">
      <c r="A174" s="302">
        <f>IF((SUM('Раздел 4'!AB64:AB64)=0),"","Неверно!")</f>
      </c>
      <c r="B174" s="300" t="s">
        <v>2129</v>
      </c>
      <c r="C174" s="298" t="s">
        <v>2175</v>
      </c>
      <c r="D174" s="298" t="s">
        <v>2131</v>
      </c>
      <c r="E174" s="298" t="str">
        <f>CONCATENATE(SUM('Раздел 4'!AB64:AB64),"=",0)</f>
        <v>0=0</v>
      </c>
      <c r="F174" s="278"/>
    </row>
    <row r="175" spans="1:6" s="180" customFormat="1" ht="15.75">
      <c r="A175" s="302">
        <f>IF((SUM('Раздел 4'!AC62:AC62)=0),"","Неверно!")</f>
      </c>
      <c r="B175" s="300" t="s">
        <v>2129</v>
      </c>
      <c r="C175" s="298" t="s">
        <v>2176</v>
      </c>
      <c r="D175" s="298" t="s">
        <v>2131</v>
      </c>
      <c r="E175" s="298" t="str">
        <f>CONCATENATE(SUM('Раздел 4'!AC62:AC62),"=",0)</f>
        <v>0=0</v>
      </c>
      <c r="F175" s="278"/>
    </row>
    <row r="176" spans="1:6" s="180" customFormat="1" ht="15.75">
      <c r="A176" s="302">
        <f>IF((SUM('Раздел 4'!AC63:AC63)=0),"","Неверно!")</f>
      </c>
      <c r="B176" s="300" t="s">
        <v>2129</v>
      </c>
      <c r="C176" s="298" t="s">
        <v>2177</v>
      </c>
      <c r="D176" s="298" t="s">
        <v>2131</v>
      </c>
      <c r="E176" s="298" t="str">
        <f>CONCATENATE(SUM('Раздел 4'!AC63:AC63),"=",0)</f>
        <v>0=0</v>
      </c>
      <c r="F176" s="278"/>
    </row>
    <row r="177" spans="1:6" s="180" customFormat="1" ht="15.75">
      <c r="A177" s="302">
        <f>IF((SUM('Раздел 4'!AC64:AC64)=0),"","Неверно!")</f>
      </c>
      <c r="B177" s="300" t="s">
        <v>2129</v>
      </c>
      <c r="C177" s="298" t="s">
        <v>2178</v>
      </c>
      <c r="D177" s="298" t="s">
        <v>2131</v>
      </c>
      <c r="E177" s="298" t="str">
        <f>CONCATENATE(SUM('Раздел 4'!AC64:AC64),"=",0)</f>
        <v>0=0</v>
      </c>
      <c r="F177" s="278"/>
    </row>
    <row r="178" spans="1:6" s="180" customFormat="1" ht="15.75">
      <c r="A178" s="302">
        <f>IF((SUM('Раздел 4'!AD62:AD62)=0),"","Неверно!")</f>
      </c>
      <c r="B178" s="300" t="s">
        <v>2129</v>
      </c>
      <c r="C178" s="298" t="s">
        <v>2179</v>
      </c>
      <c r="D178" s="298" t="s">
        <v>2131</v>
      </c>
      <c r="E178" s="298" t="str">
        <f>CONCATENATE(SUM('Раздел 4'!AD62:AD62),"=",0)</f>
        <v>0=0</v>
      </c>
      <c r="F178" s="278"/>
    </row>
    <row r="179" spans="1:6" s="180" customFormat="1" ht="15.75">
      <c r="A179" s="302">
        <f>IF((SUM('Раздел 4'!AD63:AD63)=0),"","Неверно!")</f>
      </c>
      <c r="B179" s="300" t="s">
        <v>2129</v>
      </c>
      <c r="C179" s="298" t="s">
        <v>2180</v>
      </c>
      <c r="D179" s="298" t="s">
        <v>2131</v>
      </c>
      <c r="E179" s="298" t="str">
        <f>CONCATENATE(SUM('Раздел 4'!AD63:AD63),"=",0)</f>
        <v>0=0</v>
      </c>
      <c r="F179" s="278"/>
    </row>
    <row r="180" spans="1:6" s="180" customFormat="1" ht="15.75">
      <c r="A180" s="302">
        <f>IF((SUM('Раздел 4'!AD64:AD64)=0),"","Неверно!")</f>
      </c>
      <c r="B180" s="300" t="s">
        <v>2129</v>
      </c>
      <c r="C180" s="298" t="s">
        <v>2181</v>
      </c>
      <c r="D180" s="298" t="s">
        <v>2131</v>
      </c>
      <c r="E180" s="298" t="str">
        <f>CONCATENATE(SUM('Раздел 4'!AD64:AD64),"=",0)</f>
        <v>0=0</v>
      </c>
      <c r="F180" s="278"/>
    </row>
    <row r="181" spans="1:6" s="180" customFormat="1" ht="15.75">
      <c r="A181" s="302">
        <f>IF((SUM('Раздел 4'!H62:H62)=0),"","Неверно!")</f>
      </c>
      <c r="B181" s="300" t="s">
        <v>2129</v>
      </c>
      <c r="C181" s="298" t="s">
        <v>2182</v>
      </c>
      <c r="D181" s="298" t="s">
        <v>2131</v>
      </c>
      <c r="E181" s="298" t="str">
        <f>CONCATENATE(SUM('Раздел 4'!H62:H62),"=",0)</f>
        <v>0=0</v>
      </c>
      <c r="F181" s="278"/>
    </row>
    <row r="182" spans="1:6" s="180" customFormat="1" ht="15.75">
      <c r="A182" s="302">
        <f>IF((SUM('Раздел 4'!H63:H63)=0),"","Неверно!")</f>
      </c>
      <c r="B182" s="300" t="s">
        <v>2129</v>
      </c>
      <c r="C182" s="298" t="s">
        <v>2183</v>
      </c>
      <c r="D182" s="298" t="s">
        <v>2131</v>
      </c>
      <c r="E182" s="298" t="str">
        <f>CONCATENATE(SUM('Раздел 4'!H63:H63),"=",0)</f>
        <v>0=0</v>
      </c>
      <c r="F182" s="278"/>
    </row>
    <row r="183" spans="1:6" s="180" customFormat="1" ht="15.75">
      <c r="A183" s="302">
        <f>IF((SUM('Раздел 4'!H64:H64)=0),"","Неверно!")</f>
      </c>
      <c r="B183" s="300" t="s">
        <v>2129</v>
      </c>
      <c r="C183" s="298" t="s">
        <v>2184</v>
      </c>
      <c r="D183" s="298" t="s">
        <v>2131</v>
      </c>
      <c r="E183" s="298" t="str">
        <f>CONCATENATE(SUM('Раздел 4'!H64:H64),"=",0)</f>
        <v>0=0</v>
      </c>
      <c r="F183" s="278"/>
    </row>
    <row r="184" spans="1:6" s="180" customFormat="1" ht="15.75">
      <c r="A184" s="302">
        <f>IF((SUM('Раздел 4'!I62:I62)=0),"","Неверно!")</f>
      </c>
      <c r="B184" s="300" t="s">
        <v>2129</v>
      </c>
      <c r="C184" s="298" t="s">
        <v>2185</v>
      </c>
      <c r="D184" s="298" t="s">
        <v>2131</v>
      </c>
      <c r="E184" s="298" t="str">
        <f>CONCATENATE(SUM('Раздел 4'!I62:I62),"=",0)</f>
        <v>0=0</v>
      </c>
      <c r="F184" s="278"/>
    </row>
    <row r="185" spans="1:6" s="180" customFormat="1" ht="15.75">
      <c r="A185" s="302">
        <f>IF((SUM('Раздел 4'!I63:I63)=0),"","Неверно!")</f>
      </c>
      <c r="B185" s="300" t="s">
        <v>2129</v>
      </c>
      <c r="C185" s="298" t="s">
        <v>2186</v>
      </c>
      <c r="D185" s="298" t="s">
        <v>2131</v>
      </c>
      <c r="E185" s="298" t="str">
        <f>CONCATENATE(SUM('Раздел 4'!I63:I63),"=",0)</f>
        <v>0=0</v>
      </c>
      <c r="F185" s="278"/>
    </row>
    <row r="186" spans="1:6" s="180" customFormat="1" ht="15.75">
      <c r="A186" s="302">
        <f>IF((SUM('Раздел 4'!I64:I64)=0),"","Неверно!")</f>
      </c>
      <c r="B186" s="300" t="s">
        <v>2129</v>
      </c>
      <c r="C186" s="298" t="s">
        <v>2187</v>
      </c>
      <c r="D186" s="298" t="s">
        <v>2131</v>
      </c>
      <c r="E186" s="298" t="str">
        <f>CONCATENATE(SUM('Раздел 4'!I64:I64),"=",0)</f>
        <v>0=0</v>
      </c>
      <c r="F186" s="278"/>
    </row>
    <row r="187" spans="1:6" s="180" customFormat="1" ht="15.75">
      <c r="A187" s="302">
        <f>IF((SUM('Раздел 4'!J62:J62)=0),"","Неверно!")</f>
      </c>
      <c r="B187" s="300" t="s">
        <v>2129</v>
      </c>
      <c r="C187" s="298" t="s">
        <v>2188</v>
      </c>
      <c r="D187" s="298" t="s">
        <v>2131</v>
      </c>
      <c r="E187" s="298" t="str">
        <f>CONCATENATE(SUM('Раздел 4'!J62:J62),"=",0)</f>
        <v>0=0</v>
      </c>
      <c r="F187" s="278"/>
    </row>
    <row r="188" spans="1:6" s="180" customFormat="1" ht="15.75">
      <c r="A188" s="302">
        <f>IF((SUM('Раздел 4'!J63:J63)=0),"","Неверно!")</f>
      </c>
      <c r="B188" s="300" t="s">
        <v>2129</v>
      </c>
      <c r="C188" s="298" t="s">
        <v>2189</v>
      </c>
      <c r="D188" s="298" t="s">
        <v>2131</v>
      </c>
      <c r="E188" s="298" t="str">
        <f>CONCATENATE(SUM('Раздел 4'!J63:J63),"=",0)</f>
        <v>0=0</v>
      </c>
      <c r="F188" s="278"/>
    </row>
    <row r="189" spans="1:6" s="180" customFormat="1" ht="15.75">
      <c r="A189" s="302">
        <f>IF((SUM('Раздел 4'!J64:J64)=0),"","Неверно!")</f>
      </c>
      <c r="B189" s="300" t="s">
        <v>2129</v>
      </c>
      <c r="C189" s="298" t="s">
        <v>2190</v>
      </c>
      <c r="D189" s="298" t="s">
        <v>2131</v>
      </c>
      <c r="E189" s="298" t="str">
        <f>CONCATENATE(SUM('Раздел 4'!J64:J64),"=",0)</f>
        <v>0=0</v>
      </c>
      <c r="F189" s="278"/>
    </row>
    <row r="190" spans="1:6" s="180" customFormat="1" ht="15.75">
      <c r="A190" s="302">
        <f>IF((SUM('Раздел 4'!K62:K62)=0),"","Неверно!")</f>
      </c>
      <c r="B190" s="300" t="s">
        <v>2129</v>
      </c>
      <c r="C190" s="298" t="s">
        <v>2191</v>
      </c>
      <c r="D190" s="298" t="s">
        <v>2131</v>
      </c>
      <c r="E190" s="298" t="str">
        <f>CONCATENATE(SUM('Раздел 4'!K62:K62),"=",0)</f>
        <v>0=0</v>
      </c>
      <c r="F190" s="278"/>
    </row>
    <row r="191" spans="1:6" s="180" customFormat="1" ht="15.75">
      <c r="A191" s="302">
        <f>IF((SUM('Раздел 4'!K63:K63)=0),"","Неверно!")</f>
      </c>
      <c r="B191" s="300" t="s">
        <v>2129</v>
      </c>
      <c r="C191" s="298" t="s">
        <v>2192</v>
      </c>
      <c r="D191" s="298" t="s">
        <v>2131</v>
      </c>
      <c r="E191" s="298" t="str">
        <f>CONCATENATE(SUM('Раздел 4'!K63:K63),"=",0)</f>
        <v>0=0</v>
      </c>
      <c r="F191" s="278"/>
    </row>
    <row r="192" spans="1:6" s="180" customFormat="1" ht="15.75">
      <c r="A192" s="302">
        <f>IF((SUM('Раздел 4'!K64:K64)=0),"","Неверно!")</f>
      </c>
      <c r="B192" s="300" t="s">
        <v>2129</v>
      </c>
      <c r="C192" s="298" t="s">
        <v>2193</v>
      </c>
      <c r="D192" s="298" t="s">
        <v>2131</v>
      </c>
      <c r="E192" s="298" t="str">
        <f>CONCATENATE(SUM('Раздел 4'!K64:K64),"=",0)</f>
        <v>0=0</v>
      </c>
      <c r="F192" s="278"/>
    </row>
    <row r="193" spans="1:6" s="180" customFormat="1" ht="15.75">
      <c r="A193" s="302">
        <f>IF((SUM('Раздел 4'!L62:L62)=0),"","Неверно!")</f>
      </c>
      <c r="B193" s="300" t="s">
        <v>2129</v>
      </c>
      <c r="C193" s="298" t="s">
        <v>2194</v>
      </c>
      <c r="D193" s="298" t="s">
        <v>2131</v>
      </c>
      <c r="E193" s="298" t="str">
        <f>CONCATENATE(SUM('Раздел 4'!L62:L62),"=",0)</f>
        <v>0=0</v>
      </c>
      <c r="F193" s="278"/>
    </row>
    <row r="194" spans="1:6" s="180" customFormat="1" ht="15.75">
      <c r="A194" s="302">
        <f>IF((SUM('Раздел 4'!L63:L63)=0),"","Неверно!")</f>
      </c>
      <c r="B194" s="300" t="s">
        <v>2129</v>
      </c>
      <c r="C194" s="298" t="s">
        <v>2195</v>
      </c>
      <c r="D194" s="298" t="s">
        <v>2131</v>
      </c>
      <c r="E194" s="298" t="str">
        <f>CONCATENATE(SUM('Раздел 4'!L63:L63),"=",0)</f>
        <v>0=0</v>
      </c>
      <c r="F194" s="278"/>
    </row>
    <row r="195" spans="1:6" s="180" customFormat="1" ht="15.75">
      <c r="A195" s="302">
        <f>IF((SUM('Раздел 4'!L64:L64)=0),"","Неверно!")</f>
      </c>
      <c r="B195" s="300" t="s">
        <v>2129</v>
      </c>
      <c r="C195" s="298" t="s">
        <v>2196</v>
      </c>
      <c r="D195" s="298" t="s">
        <v>2131</v>
      </c>
      <c r="E195" s="298" t="str">
        <f>CONCATENATE(SUM('Раздел 4'!L64:L64),"=",0)</f>
        <v>0=0</v>
      </c>
      <c r="F195" s="278"/>
    </row>
    <row r="196" spans="1:6" s="180" customFormat="1" ht="15.75">
      <c r="A196" s="302">
        <f>IF((SUM('Раздел 4'!M62:M62)=0),"","Неверно!")</f>
      </c>
      <c r="B196" s="300" t="s">
        <v>2129</v>
      </c>
      <c r="C196" s="298" t="s">
        <v>2197</v>
      </c>
      <c r="D196" s="298" t="s">
        <v>2131</v>
      </c>
      <c r="E196" s="298" t="str">
        <f>CONCATENATE(SUM('Раздел 4'!M62:M62),"=",0)</f>
        <v>0=0</v>
      </c>
      <c r="F196" s="278"/>
    </row>
    <row r="197" spans="1:6" s="180" customFormat="1" ht="15.75">
      <c r="A197" s="302">
        <f>IF((SUM('Раздел 4'!M63:M63)=0),"","Неверно!")</f>
      </c>
      <c r="B197" s="300" t="s">
        <v>2129</v>
      </c>
      <c r="C197" s="298" t="s">
        <v>2198</v>
      </c>
      <c r="D197" s="298" t="s">
        <v>2131</v>
      </c>
      <c r="E197" s="298" t="str">
        <f>CONCATENATE(SUM('Раздел 4'!M63:M63),"=",0)</f>
        <v>0=0</v>
      </c>
      <c r="F197" s="278"/>
    </row>
    <row r="198" spans="1:6" s="180" customFormat="1" ht="15.75">
      <c r="A198" s="302">
        <f>IF((SUM('Раздел 4'!M64:M64)=0),"","Неверно!")</f>
      </c>
      <c r="B198" s="300" t="s">
        <v>2129</v>
      </c>
      <c r="C198" s="298" t="s">
        <v>2199</v>
      </c>
      <c r="D198" s="298" t="s">
        <v>2131</v>
      </c>
      <c r="E198" s="298" t="str">
        <f>CONCATENATE(SUM('Раздел 4'!M64:M64),"=",0)</f>
        <v>0=0</v>
      </c>
      <c r="F198" s="278"/>
    </row>
    <row r="199" spans="1:6" s="180" customFormat="1" ht="15.75">
      <c r="A199" s="302">
        <f>IF((SUM('Раздел 4'!N62:N62)=0),"","Неверно!")</f>
      </c>
      <c r="B199" s="300" t="s">
        <v>2129</v>
      </c>
      <c r="C199" s="298" t="s">
        <v>2200</v>
      </c>
      <c r="D199" s="298" t="s">
        <v>2131</v>
      </c>
      <c r="E199" s="298" t="str">
        <f>CONCATENATE(SUM('Раздел 4'!N62:N62),"=",0)</f>
        <v>0=0</v>
      </c>
      <c r="F199" s="278"/>
    </row>
    <row r="200" spans="1:6" s="180" customFormat="1" ht="15.75">
      <c r="A200" s="302">
        <f>IF((SUM('Раздел 4'!N63:N63)=0),"","Неверно!")</f>
      </c>
      <c r="B200" s="300" t="s">
        <v>2129</v>
      </c>
      <c r="C200" s="298" t="s">
        <v>2201</v>
      </c>
      <c r="D200" s="298" t="s">
        <v>2131</v>
      </c>
      <c r="E200" s="298" t="str">
        <f>CONCATENATE(SUM('Раздел 4'!N63:N63),"=",0)</f>
        <v>0=0</v>
      </c>
      <c r="F200" s="278"/>
    </row>
    <row r="201" spans="1:6" s="180" customFormat="1" ht="15.75">
      <c r="A201" s="302">
        <f>IF((SUM('Раздел 4'!N64:N64)=0),"","Неверно!")</f>
      </c>
      <c r="B201" s="300" t="s">
        <v>2129</v>
      </c>
      <c r="C201" s="298" t="s">
        <v>2202</v>
      </c>
      <c r="D201" s="298" t="s">
        <v>2131</v>
      </c>
      <c r="E201" s="298" t="str">
        <f>CONCATENATE(SUM('Раздел 4'!N64:N64),"=",0)</f>
        <v>0=0</v>
      </c>
      <c r="F201" s="278"/>
    </row>
    <row r="202" spans="1:6" s="180" customFormat="1" ht="25.5">
      <c r="A202" s="302">
        <f>IF((SUM('Разделы 5, 6, 7, 8'!J31:J31)&lt;=SUM('Разделы 5, 6, 7, 8'!J26:J26)),"","Неверно!")</f>
      </c>
      <c r="B202" s="300" t="s">
        <v>2203</v>
      </c>
      <c r="C202" s="298" t="s">
        <v>47</v>
      </c>
      <c r="D202" s="298" t="s">
        <v>702</v>
      </c>
      <c r="E202" s="298" t="str">
        <f>CONCATENATE(SUM('Разделы 5, 6, 7, 8'!J31:J31),"&lt;=",SUM('Разделы 5, 6, 7, 8'!J26:J26))</f>
        <v>0&lt;=664</v>
      </c>
      <c r="F202" s="278"/>
    </row>
    <row r="203" spans="1:6" s="180" customFormat="1" ht="25.5">
      <c r="A203" s="302">
        <f>IF((SUM('Разделы 5, 6, 7, 8'!S31:S31)&lt;=SUM('Разделы 5, 6, 7, 8'!S26:S26)),"","Неверно!")</f>
      </c>
      <c r="B203" s="300" t="s">
        <v>2203</v>
      </c>
      <c r="C203" s="298" t="s">
        <v>48</v>
      </c>
      <c r="D203" s="298" t="s">
        <v>702</v>
      </c>
      <c r="E203" s="298" t="str">
        <f>CONCATENATE(SUM('Разделы 5, 6, 7, 8'!S31:S31),"&lt;=",SUM('Разделы 5, 6, 7, 8'!S26:S26))</f>
        <v>0&lt;=0</v>
      </c>
      <c r="F203" s="278"/>
    </row>
    <row r="204" spans="1:6" s="180" customFormat="1" ht="25.5">
      <c r="A204" s="302">
        <f>IF((SUM('Разделы 5, 6, 7, 8'!T31:T31)&lt;=SUM('Разделы 5, 6, 7, 8'!T26:T26)),"","Неверно!")</f>
      </c>
      <c r="B204" s="300" t="s">
        <v>2203</v>
      </c>
      <c r="C204" s="298" t="s">
        <v>2204</v>
      </c>
      <c r="D204" s="298" t="s">
        <v>702</v>
      </c>
      <c r="E204" s="298" t="str">
        <f>CONCATENATE(SUM('Разделы 5, 6, 7, 8'!T31:T31),"&lt;=",SUM('Разделы 5, 6, 7, 8'!T26:T26))</f>
        <v>0&lt;=0</v>
      </c>
      <c r="F204" s="278"/>
    </row>
    <row r="205" spans="1:6" s="180" customFormat="1" ht="25.5">
      <c r="A205" s="302">
        <f>IF((SUM('Разделы 5, 6, 7, 8'!U31:U31)&lt;=SUM('Разделы 5, 6, 7, 8'!U26:U26)),"","Неверно!")</f>
      </c>
      <c r="B205" s="300" t="s">
        <v>2203</v>
      </c>
      <c r="C205" s="298" t="s">
        <v>2205</v>
      </c>
      <c r="D205" s="298" t="s">
        <v>702</v>
      </c>
      <c r="E205" s="298" t="str">
        <f>CONCATENATE(SUM('Разделы 5, 6, 7, 8'!U31:U31),"&lt;=",SUM('Разделы 5, 6, 7, 8'!U26:U26))</f>
        <v>0&lt;=0</v>
      </c>
      <c r="F205" s="278"/>
    </row>
    <row r="206" spans="1:6" s="180" customFormat="1" ht="25.5">
      <c r="A206" s="302">
        <f>IF((SUM('Разделы 5, 6, 7, 8'!K31:K31)&lt;=SUM('Разделы 5, 6, 7, 8'!K26:K26)),"","Неверно!")</f>
      </c>
      <c r="B206" s="300" t="s">
        <v>2203</v>
      </c>
      <c r="C206" s="298" t="s">
        <v>49</v>
      </c>
      <c r="D206" s="298" t="s">
        <v>702</v>
      </c>
      <c r="E206" s="298" t="str">
        <f>CONCATENATE(SUM('Разделы 5, 6, 7, 8'!K31:K31),"&lt;=",SUM('Разделы 5, 6, 7, 8'!K26:K26))</f>
        <v>0&lt;=5</v>
      </c>
      <c r="F206" s="278"/>
    </row>
    <row r="207" spans="1:6" s="180" customFormat="1" ht="25.5">
      <c r="A207" s="302">
        <f>IF((SUM('Разделы 5, 6, 7, 8'!L31:L31)&lt;=SUM('Разделы 5, 6, 7, 8'!L26:L26)),"","Неверно!")</f>
      </c>
      <c r="B207" s="300" t="s">
        <v>2203</v>
      </c>
      <c r="C207" s="298" t="s">
        <v>50</v>
      </c>
      <c r="D207" s="298" t="s">
        <v>702</v>
      </c>
      <c r="E207" s="298" t="str">
        <f>CONCATENATE(SUM('Разделы 5, 6, 7, 8'!L31:L31),"&lt;=",SUM('Разделы 5, 6, 7, 8'!L26:L26))</f>
        <v>0&lt;=49</v>
      </c>
      <c r="F207" s="278"/>
    </row>
    <row r="208" spans="1:6" s="180" customFormat="1" ht="25.5">
      <c r="A208" s="302">
        <f>IF((SUM('Разделы 5, 6, 7, 8'!M31:M31)&lt;=SUM('Разделы 5, 6, 7, 8'!M26:M26)),"","Неверно!")</f>
      </c>
      <c r="B208" s="300" t="s">
        <v>2203</v>
      </c>
      <c r="C208" s="298" t="s">
        <v>51</v>
      </c>
      <c r="D208" s="298" t="s">
        <v>702</v>
      </c>
      <c r="E208" s="298" t="str">
        <f>CONCATENATE(SUM('Разделы 5, 6, 7, 8'!M31:M31),"&lt;=",SUM('Разделы 5, 6, 7, 8'!M26:M26))</f>
        <v>0&lt;=0</v>
      </c>
      <c r="F208" s="278"/>
    </row>
    <row r="209" spans="1:6" s="180" customFormat="1" ht="25.5">
      <c r="A209" s="302">
        <f>IF((SUM('Разделы 5, 6, 7, 8'!N31:N31)&lt;=SUM('Разделы 5, 6, 7, 8'!N26:N26)),"","Неверно!")</f>
      </c>
      <c r="B209" s="300" t="s">
        <v>2203</v>
      </c>
      <c r="C209" s="298" t="s">
        <v>52</v>
      </c>
      <c r="D209" s="298" t="s">
        <v>702</v>
      </c>
      <c r="E209" s="298" t="str">
        <f>CONCATENATE(SUM('Разделы 5, 6, 7, 8'!N31:N31),"&lt;=",SUM('Разделы 5, 6, 7, 8'!N26:N26))</f>
        <v>0&lt;=1</v>
      </c>
      <c r="F209" s="278"/>
    </row>
    <row r="210" spans="1:6" s="180" customFormat="1" ht="25.5">
      <c r="A210" s="302">
        <f>IF((SUM('Разделы 5, 6, 7, 8'!O31:O31)&lt;=SUM('Разделы 5, 6, 7, 8'!O26:O26)),"","Неверно!")</f>
      </c>
      <c r="B210" s="300" t="s">
        <v>2203</v>
      </c>
      <c r="C210" s="298" t="s">
        <v>53</v>
      </c>
      <c r="D210" s="298" t="s">
        <v>702</v>
      </c>
      <c r="E210" s="298" t="str">
        <f>CONCATENATE(SUM('Разделы 5, 6, 7, 8'!O31:O31),"&lt;=",SUM('Разделы 5, 6, 7, 8'!O26:O26))</f>
        <v>0&lt;=0</v>
      </c>
      <c r="F210" s="278"/>
    </row>
    <row r="211" spans="1:6" s="180" customFormat="1" ht="25.5">
      <c r="A211" s="302">
        <f>IF((SUM('Разделы 5, 6, 7, 8'!P31:P31)&lt;=SUM('Разделы 5, 6, 7, 8'!P26:P26)),"","Неверно!")</f>
      </c>
      <c r="B211" s="300" t="s">
        <v>2203</v>
      </c>
      <c r="C211" s="298" t="s">
        <v>54</v>
      </c>
      <c r="D211" s="298" t="s">
        <v>702</v>
      </c>
      <c r="E211" s="298" t="str">
        <f>CONCATENATE(SUM('Разделы 5, 6, 7, 8'!P31:P31),"&lt;=",SUM('Разделы 5, 6, 7, 8'!P26:P26))</f>
        <v>0&lt;=0</v>
      </c>
      <c r="F211" s="278"/>
    </row>
    <row r="212" spans="1:6" s="180" customFormat="1" ht="25.5">
      <c r="A212" s="302">
        <f>IF((SUM('Разделы 5, 6, 7, 8'!Q31:Q31)&lt;=SUM('Разделы 5, 6, 7, 8'!Q26:Q26)),"","Неверно!")</f>
      </c>
      <c r="B212" s="300" t="s">
        <v>2203</v>
      </c>
      <c r="C212" s="298" t="s">
        <v>55</v>
      </c>
      <c r="D212" s="298" t="s">
        <v>702</v>
      </c>
      <c r="E212" s="298" t="str">
        <f>CONCATENATE(SUM('Разделы 5, 6, 7, 8'!Q31:Q31),"&lt;=",SUM('Разделы 5, 6, 7, 8'!Q26:Q26))</f>
        <v>0&lt;=0</v>
      </c>
      <c r="F212" s="278"/>
    </row>
    <row r="213" spans="1:6" s="180" customFormat="1" ht="25.5">
      <c r="A213" s="302">
        <f>IF((SUM('Разделы 5, 6, 7, 8'!R31:R31)&lt;=SUM('Разделы 5, 6, 7, 8'!R26:R26)),"","Неверно!")</f>
      </c>
      <c r="B213" s="300" t="s">
        <v>2203</v>
      </c>
      <c r="C213" s="298" t="s">
        <v>56</v>
      </c>
      <c r="D213" s="298" t="s">
        <v>702</v>
      </c>
      <c r="E213" s="298" t="str">
        <f>CONCATENATE(SUM('Разделы 5, 6, 7, 8'!R31:R31),"&lt;=",SUM('Разделы 5, 6, 7, 8'!R26:R26))</f>
        <v>0&lt;=0</v>
      </c>
      <c r="F213" s="278"/>
    </row>
    <row r="214" spans="1:6" s="180" customFormat="1" ht="15.75">
      <c r="A214" s="302">
        <f>IF((SUM('Разделы 5, 6, 7, 8'!E16:E16)&lt;=SUM('Раздел 4'!AC10:AC10)),"","Неверно!")</f>
      </c>
      <c r="B214" s="300" t="s">
        <v>2206</v>
      </c>
      <c r="C214" s="298" t="s">
        <v>850</v>
      </c>
      <c r="D214" s="298" t="s">
        <v>851</v>
      </c>
      <c r="E214" s="298" t="str">
        <f>CONCATENATE(SUM('Разделы 5, 6, 7, 8'!E16:E16),"&lt;=",SUM('Раздел 4'!AC10:AC10))</f>
        <v>3&lt;=3</v>
      </c>
      <c r="F214" s="278"/>
    </row>
    <row r="215" spans="1:6" s="180" customFormat="1" ht="25.5">
      <c r="A215" s="302">
        <f>IF((SUM('Разделы 5, 6, 7, 8'!E18:E22)&lt;=SUM('Раздел 4'!AH10:AH10)),"","Неверно!")</f>
      </c>
      <c r="B215" s="300" t="s">
        <v>2207</v>
      </c>
      <c r="C215" s="298" t="s">
        <v>1864</v>
      </c>
      <c r="D215" s="298" t="s">
        <v>1865</v>
      </c>
      <c r="E215" s="298" t="str">
        <f>CONCATENATE(SUM('Разделы 5, 6, 7, 8'!E18:E22),"&lt;=",SUM('Раздел 4'!AH10:AH10))</f>
        <v>9&lt;=240</v>
      </c>
      <c r="F215" s="278"/>
    </row>
    <row r="216" spans="1:6" s="180" customFormat="1" ht="25.5">
      <c r="A216" s="302">
        <f>IF((SUM('Разделы 1, 2, 3'!L21:L21)&gt;=SUM('Разделы 5, 6, 7, 8'!J9:J9)+SUM('Разделы 5, 6, 7, 8'!Q9:Q9)+SUM('Разделы 5, 6, 7, 8'!J26:J26)+SUM('Разделы 5, 6, 7, 8'!Q26:Q26)),"","Неверно!")</f>
      </c>
      <c r="B216" s="300" t="s">
        <v>2208</v>
      </c>
      <c r="C216" s="298" t="s">
        <v>2444</v>
      </c>
      <c r="D216" s="298" t="s">
        <v>2445</v>
      </c>
      <c r="E216" s="298" t="str">
        <f>CONCATENATE(SUM('Разделы 1, 2, 3'!L21:L21),"&gt;=",SUM('Разделы 5, 6, 7, 8'!J9:J9),"+",SUM('Разделы 5, 6, 7, 8'!Q9:Q9),"+",SUM('Разделы 5, 6, 7, 8'!J26:J26),"+",SUM('Разделы 5, 6, 7, 8'!Q26:Q26))</f>
        <v>1088&gt;=420+0+664+0</v>
      </c>
      <c r="F216" s="278"/>
    </row>
    <row r="217" spans="1:6" s="180" customFormat="1" ht="15.75">
      <c r="A217" s="302">
        <f>IF((SUM('Разделы 5, 6, 7, 8'!J9:J9)=SUM('Разделы 5, 6, 7, 8'!J10:J13)),"","Неверно!")</f>
      </c>
      <c r="B217" s="300" t="s">
        <v>2209</v>
      </c>
      <c r="C217" s="298" t="s">
        <v>37</v>
      </c>
      <c r="D217" s="298" t="s">
        <v>693</v>
      </c>
      <c r="E217" s="298" t="str">
        <f>CONCATENATE(SUM('Разделы 5, 6, 7, 8'!J9:J9),"=",SUM('Разделы 5, 6, 7, 8'!J10:J13))</f>
        <v>420=420</v>
      </c>
      <c r="F217" s="278"/>
    </row>
    <row r="218" spans="1:6" s="180" customFormat="1" ht="15.75">
      <c r="A218" s="302">
        <f>IF((SUM('Разделы 5, 6, 7, 8'!S9:S9)=SUM('Разделы 5, 6, 7, 8'!S10:S13)),"","Неверно!")</f>
      </c>
      <c r="B218" s="300" t="s">
        <v>2209</v>
      </c>
      <c r="C218" s="298" t="s">
        <v>38</v>
      </c>
      <c r="D218" s="298" t="s">
        <v>693</v>
      </c>
      <c r="E218" s="298" t="str">
        <f>CONCATENATE(SUM('Разделы 5, 6, 7, 8'!S9:S9),"=",SUM('Разделы 5, 6, 7, 8'!S10:S13))</f>
        <v>0=0</v>
      </c>
      <c r="F218" s="278"/>
    </row>
    <row r="219" spans="1:6" s="180" customFormat="1" ht="15.75">
      <c r="A219" s="302">
        <f>IF((SUM('Разделы 5, 6, 7, 8'!T9:T9)=SUM('Разделы 5, 6, 7, 8'!T10:T13)),"","Неверно!")</f>
      </c>
      <c r="B219" s="300" t="s">
        <v>2209</v>
      </c>
      <c r="C219" s="298" t="s">
        <v>2210</v>
      </c>
      <c r="D219" s="298" t="s">
        <v>693</v>
      </c>
      <c r="E219" s="298" t="str">
        <f>CONCATENATE(SUM('Разделы 5, 6, 7, 8'!T9:T9),"=",SUM('Разделы 5, 6, 7, 8'!T10:T13))</f>
        <v>0=0</v>
      </c>
      <c r="F219" s="278"/>
    </row>
    <row r="220" spans="1:6" s="180" customFormat="1" ht="15.75">
      <c r="A220" s="302">
        <f>IF((SUM('Разделы 5, 6, 7, 8'!U9:U9)=SUM('Разделы 5, 6, 7, 8'!U10:U13)),"","Неверно!")</f>
      </c>
      <c r="B220" s="300" t="s">
        <v>2209</v>
      </c>
      <c r="C220" s="298" t="s">
        <v>2211</v>
      </c>
      <c r="D220" s="298" t="s">
        <v>693</v>
      </c>
      <c r="E220" s="298" t="str">
        <f>CONCATENATE(SUM('Разделы 5, 6, 7, 8'!U9:U9),"=",SUM('Разделы 5, 6, 7, 8'!U10:U13))</f>
        <v>0=0</v>
      </c>
      <c r="F220" s="278"/>
    </row>
    <row r="221" spans="1:6" s="180" customFormat="1" ht="15.75">
      <c r="A221" s="302">
        <f>IF((SUM('Разделы 5, 6, 7, 8'!K9:K9)=SUM('Разделы 5, 6, 7, 8'!K10:K13)),"","Неверно!")</f>
      </c>
      <c r="B221" s="300" t="s">
        <v>2209</v>
      </c>
      <c r="C221" s="298" t="s">
        <v>39</v>
      </c>
      <c r="D221" s="298" t="s">
        <v>693</v>
      </c>
      <c r="E221" s="298" t="str">
        <f>CONCATENATE(SUM('Разделы 5, 6, 7, 8'!K9:K9),"=",SUM('Разделы 5, 6, 7, 8'!K10:K13))</f>
        <v>10=10</v>
      </c>
      <c r="F221" s="278"/>
    </row>
    <row r="222" spans="1:6" s="180" customFormat="1" ht="15.75">
      <c r="A222" s="302">
        <f>IF((SUM('Разделы 5, 6, 7, 8'!L9:L9)=SUM('Разделы 5, 6, 7, 8'!L10:L13)),"","Неверно!")</f>
      </c>
      <c r="B222" s="300" t="s">
        <v>2209</v>
      </c>
      <c r="C222" s="298" t="s">
        <v>40</v>
      </c>
      <c r="D222" s="298" t="s">
        <v>693</v>
      </c>
      <c r="E222" s="298" t="str">
        <f>CONCATENATE(SUM('Разделы 5, 6, 7, 8'!L9:L9),"=",SUM('Разделы 5, 6, 7, 8'!L10:L13))</f>
        <v>42=42</v>
      </c>
      <c r="F222" s="278"/>
    </row>
    <row r="223" spans="1:6" s="180" customFormat="1" ht="15.75">
      <c r="A223" s="302">
        <f>IF((SUM('Разделы 5, 6, 7, 8'!M9:M9)=SUM('Разделы 5, 6, 7, 8'!M10:M13)),"","Неверно!")</f>
      </c>
      <c r="B223" s="300" t="s">
        <v>2209</v>
      </c>
      <c r="C223" s="298" t="s">
        <v>41</v>
      </c>
      <c r="D223" s="298" t="s">
        <v>693</v>
      </c>
      <c r="E223" s="298" t="str">
        <f>CONCATENATE(SUM('Разделы 5, 6, 7, 8'!M9:M9),"=",SUM('Разделы 5, 6, 7, 8'!M10:M13))</f>
        <v>0=0</v>
      </c>
      <c r="F223" s="278"/>
    </row>
    <row r="224" spans="1:6" s="180" customFormat="1" ht="15.75">
      <c r="A224" s="302">
        <f>IF((SUM('Разделы 5, 6, 7, 8'!N9:N9)=SUM('Разделы 5, 6, 7, 8'!N10:N13)),"","Неверно!")</f>
      </c>
      <c r="B224" s="300" t="s">
        <v>2209</v>
      </c>
      <c r="C224" s="298" t="s">
        <v>42</v>
      </c>
      <c r="D224" s="298" t="s">
        <v>693</v>
      </c>
      <c r="E224" s="298" t="str">
        <f>CONCATENATE(SUM('Разделы 5, 6, 7, 8'!N9:N9),"=",SUM('Разделы 5, 6, 7, 8'!N10:N13))</f>
        <v>0=0</v>
      </c>
      <c r="F224" s="278"/>
    </row>
    <row r="225" spans="1:6" s="180" customFormat="1" ht="15.75">
      <c r="A225" s="302">
        <f>IF((SUM('Разделы 5, 6, 7, 8'!O9:O9)=SUM('Разделы 5, 6, 7, 8'!O10:O13)),"","Неверно!")</f>
      </c>
      <c r="B225" s="300" t="s">
        <v>2209</v>
      </c>
      <c r="C225" s="298" t="s">
        <v>43</v>
      </c>
      <c r="D225" s="298" t="s">
        <v>693</v>
      </c>
      <c r="E225" s="298" t="str">
        <f>CONCATENATE(SUM('Разделы 5, 6, 7, 8'!O9:O9),"=",SUM('Разделы 5, 6, 7, 8'!O10:O13))</f>
        <v>0=0</v>
      </c>
      <c r="F225" s="278"/>
    </row>
    <row r="226" spans="1:6" s="180" customFormat="1" ht="15.75">
      <c r="A226" s="302">
        <f>IF((SUM('Разделы 5, 6, 7, 8'!P9:P9)=SUM('Разделы 5, 6, 7, 8'!P10:P13)),"","Неверно!")</f>
      </c>
      <c r="B226" s="300" t="s">
        <v>2209</v>
      </c>
      <c r="C226" s="298" t="s">
        <v>44</v>
      </c>
      <c r="D226" s="298" t="s">
        <v>693</v>
      </c>
      <c r="E226" s="298" t="str">
        <f>CONCATENATE(SUM('Разделы 5, 6, 7, 8'!P9:P9),"=",SUM('Разделы 5, 6, 7, 8'!P10:P13))</f>
        <v>4=4</v>
      </c>
      <c r="F226" s="278"/>
    </row>
    <row r="227" spans="1:6" s="180" customFormat="1" ht="15.75">
      <c r="A227" s="302">
        <f>IF((SUM('Разделы 5, 6, 7, 8'!Q9:Q9)=SUM('Разделы 5, 6, 7, 8'!Q10:Q13)),"","Неверно!")</f>
      </c>
      <c r="B227" s="300" t="s">
        <v>2209</v>
      </c>
      <c r="C227" s="298" t="s">
        <v>45</v>
      </c>
      <c r="D227" s="298" t="s">
        <v>693</v>
      </c>
      <c r="E227" s="298" t="str">
        <f>CONCATENATE(SUM('Разделы 5, 6, 7, 8'!Q9:Q9),"=",SUM('Разделы 5, 6, 7, 8'!Q10:Q13))</f>
        <v>0=0</v>
      </c>
      <c r="F227" s="278"/>
    </row>
    <row r="228" spans="1:6" s="180" customFormat="1" ht="15.75">
      <c r="A228" s="302">
        <f>IF((SUM('Разделы 5, 6, 7, 8'!R9:R9)=SUM('Разделы 5, 6, 7, 8'!R10:R13)),"","Неверно!")</f>
      </c>
      <c r="B228" s="300" t="s">
        <v>2209</v>
      </c>
      <c r="C228" s="298" t="s">
        <v>46</v>
      </c>
      <c r="D228" s="298" t="s">
        <v>693</v>
      </c>
      <c r="E228" s="298" t="str">
        <f>CONCATENATE(SUM('Разделы 5, 6, 7, 8'!R9:R9),"=",SUM('Разделы 5, 6, 7, 8'!R10:R13))</f>
        <v>1=1</v>
      </c>
      <c r="F228" s="278"/>
    </row>
    <row r="229" spans="1:6" s="180" customFormat="1" ht="15.75">
      <c r="A229" s="302">
        <f>IF((SUM('Раздел 4'!F51:F51)&lt;=SUM('Раздел 4'!F10:F10)),"","Неверно!")</f>
      </c>
      <c r="B229" s="300" t="s">
        <v>2212</v>
      </c>
      <c r="C229" s="298" t="s">
        <v>852</v>
      </c>
      <c r="D229" s="298" t="s">
        <v>853</v>
      </c>
      <c r="E229" s="298" t="str">
        <f>CONCATENATE(SUM('Раздел 4'!F51:F51),"&lt;=",SUM('Раздел 4'!F10:F10))</f>
        <v>255&lt;=909</v>
      </c>
      <c r="F229" s="278"/>
    </row>
    <row r="230" spans="1:6" s="180" customFormat="1" ht="15.75">
      <c r="A230" s="302">
        <f>IF((SUM('Раздел 4'!O51:O51)&lt;=SUM('Раздел 4'!O10:O10)),"","Неверно!")</f>
      </c>
      <c r="B230" s="300" t="s">
        <v>2212</v>
      </c>
      <c r="C230" s="298" t="s">
        <v>854</v>
      </c>
      <c r="D230" s="298" t="s">
        <v>853</v>
      </c>
      <c r="E230" s="298" t="str">
        <f>CONCATENATE(SUM('Раздел 4'!O51:O51),"&lt;=",SUM('Раздел 4'!O10:O10))</f>
        <v>0&lt;=0</v>
      </c>
      <c r="F230" s="278"/>
    </row>
    <row r="231" spans="1:6" s="180" customFormat="1" ht="15.75">
      <c r="A231" s="302">
        <f>IF((SUM('Раздел 4'!P51:P51)&lt;=SUM('Раздел 4'!P10:P10)),"","Неверно!")</f>
      </c>
      <c r="B231" s="300" t="s">
        <v>2212</v>
      </c>
      <c r="C231" s="298" t="s">
        <v>855</v>
      </c>
      <c r="D231" s="298" t="s">
        <v>853</v>
      </c>
      <c r="E231" s="298" t="str">
        <f>CONCATENATE(SUM('Раздел 4'!P51:P51),"&lt;=",SUM('Раздел 4'!P10:P10))</f>
        <v>0&lt;=0</v>
      </c>
      <c r="F231" s="278"/>
    </row>
    <row r="232" spans="1:6" s="180" customFormat="1" ht="15.75">
      <c r="A232" s="302">
        <f>IF((SUM('Раздел 4'!Q51:Q51)&lt;=SUM('Раздел 4'!Q10:Q10)),"","Неверно!")</f>
      </c>
      <c r="B232" s="300" t="s">
        <v>2212</v>
      </c>
      <c r="C232" s="298" t="s">
        <v>856</v>
      </c>
      <c r="D232" s="298" t="s">
        <v>853</v>
      </c>
      <c r="E232" s="298" t="str">
        <f>CONCATENATE(SUM('Раздел 4'!Q51:Q51),"&lt;=",SUM('Раздел 4'!Q10:Q10))</f>
        <v>10&lt;=57</v>
      </c>
      <c r="F232" s="278"/>
    </row>
    <row r="233" spans="1:6" s="180" customFormat="1" ht="15.75">
      <c r="A233" s="302">
        <f>IF((SUM('Раздел 4'!R51:R51)&lt;=SUM('Раздел 4'!R10:R10)),"","Неверно!")</f>
      </c>
      <c r="B233" s="300" t="s">
        <v>2212</v>
      </c>
      <c r="C233" s="298" t="s">
        <v>857</v>
      </c>
      <c r="D233" s="298" t="s">
        <v>853</v>
      </c>
      <c r="E233" s="298" t="str">
        <f>CONCATENATE(SUM('Раздел 4'!R51:R51),"&lt;=",SUM('Раздел 4'!R10:R10))</f>
        <v>0&lt;=0</v>
      </c>
      <c r="F233" s="278"/>
    </row>
    <row r="234" spans="1:6" s="180" customFormat="1" ht="15.75">
      <c r="A234" s="302">
        <f>IF((SUM('Раздел 4'!S51:S51)&lt;=SUM('Раздел 4'!S10:S10)),"","Неверно!")</f>
      </c>
      <c r="B234" s="300" t="s">
        <v>2212</v>
      </c>
      <c r="C234" s="298" t="s">
        <v>858</v>
      </c>
      <c r="D234" s="298" t="s">
        <v>853</v>
      </c>
      <c r="E234" s="298" t="str">
        <f>CONCATENATE(SUM('Раздел 4'!S51:S51),"&lt;=",SUM('Раздел 4'!S10:S10))</f>
        <v>0&lt;=3</v>
      </c>
      <c r="F234" s="278"/>
    </row>
    <row r="235" spans="1:6" s="180" customFormat="1" ht="15.75">
      <c r="A235" s="302">
        <f>IF((SUM('Раздел 4'!T51:T51)&lt;=SUM('Раздел 4'!T10:T10)),"","Неверно!")</f>
      </c>
      <c r="B235" s="300" t="s">
        <v>2212</v>
      </c>
      <c r="C235" s="298" t="s">
        <v>859</v>
      </c>
      <c r="D235" s="298" t="s">
        <v>853</v>
      </c>
      <c r="E235" s="298" t="str">
        <f>CONCATENATE(SUM('Раздел 4'!T51:T51),"&lt;=",SUM('Раздел 4'!T10:T10))</f>
        <v>0&lt;=0</v>
      </c>
      <c r="F235" s="278"/>
    </row>
    <row r="236" spans="1:6" s="180" customFormat="1" ht="15.75">
      <c r="A236" s="302">
        <f>IF((SUM('Раздел 4'!U51:U51)&lt;=SUM('Раздел 4'!U10:U10)),"","Неверно!")</f>
      </c>
      <c r="B236" s="300" t="s">
        <v>2212</v>
      </c>
      <c r="C236" s="298" t="s">
        <v>860</v>
      </c>
      <c r="D236" s="298" t="s">
        <v>853</v>
      </c>
      <c r="E236" s="298" t="str">
        <f>CONCATENATE(SUM('Раздел 4'!U51:U51),"&lt;=",SUM('Раздел 4'!U10:U10))</f>
        <v>16&lt;=67</v>
      </c>
      <c r="F236" s="278"/>
    </row>
    <row r="237" spans="1:6" s="180" customFormat="1" ht="15.75">
      <c r="A237" s="302">
        <f>IF((SUM('Раздел 4'!V51:V51)&lt;=SUM('Раздел 4'!V10:V10)),"","Неверно!")</f>
      </c>
      <c r="B237" s="300" t="s">
        <v>2212</v>
      </c>
      <c r="C237" s="298" t="s">
        <v>861</v>
      </c>
      <c r="D237" s="298" t="s">
        <v>853</v>
      </c>
      <c r="E237" s="298" t="str">
        <f>CONCATENATE(SUM('Раздел 4'!V51:V51),"&lt;=",SUM('Раздел 4'!V10:V10))</f>
        <v>0&lt;=5</v>
      </c>
      <c r="F237" s="278"/>
    </row>
    <row r="238" spans="1:6" s="180" customFormat="1" ht="15.75">
      <c r="A238" s="302">
        <f>IF((SUM('Раздел 4'!W51:W51)&lt;=SUM('Раздел 4'!W10:W10)),"","Неверно!")</f>
      </c>
      <c r="B238" s="300" t="s">
        <v>2212</v>
      </c>
      <c r="C238" s="298" t="s">
        <v>862</v>
      </c>
      <c r="D238" s="298" t="s">
        <v>853</v>
      </c>
      <c r="E238" s="298" t="str">
        <f>CONCATENATE(SUM('Раздел 4'!W51:W51),"&lt;=",SUM('Раздел 4'!W10:W10))</f>
        <v>16&lt;=75</v>
      </c>
      <c r="F238" s="278"/>
    </row>
    <row r="239" spans="1:6" s="180" customFormat="1" ht="15.75">
      <c r="A239" s="302">
        <f>IF((SUM('Раздел 4'!X51:X51)&lt;=SUM('Раздел 4'!X10:X10)),"","Неверно!")</f>
      </c>
      <c r="B239" s="300" t="s">
        <v>2212</v>
      </c>
      <c r="C239" s="298" t="s">
        <v>863</v>
      </c>
      <c r="D239" s="298" t="s">
        <v>853</v>
      </c>
      <c r="E239" s="298" t="str">
        <f>CONCATENATE(SUM('Раздел 4'!X51:X51),"&lt;=",SUM('Раздел 4'!X10:X10))</f>
        <v>0&lt;=0</v>
      </c>
      <c r="F239" s="278"/>
    </row>
    <row r="240" spans="1:6" s="180" customFormat="1" ht="15.75">
      <c r="A240" s="302">
        <f>IF((SUM('Раздел 4'!G51:G51)&lt;=SUM('Раздел 4'!G10:G10)),"","Неверно!")</f>
      </c>
      <c r="B240" s="300" t="s">
        <v>2212</v>
      </c>
      <c r="C240" s="298" t="s">
        <v>864</v>
      </c>
      <c r="D240" s="298" t="s">
        <v>853</v>
      </c>
      <c r="E240" s="298" t="str">
        <f>CONCATENATE(SUM('Раздел 4'!G51:G51),"&lt;=",SUM('Раздел 4'!G10:G10))</f>
        <v>0&lt;=0</v>
      </c>
      <c r="F240" s="278"/>
    </row>
    <row r="241" spans="1:6" s="180" customFormat="1" ht="15.75">
      <c r="A241" s="302">
        <f>IF((SUM('Раздел 4'!Y51:Y51)&lt;=SUM('Раздел 4'!Y10:Y10)),"","Неверно!")</f>
      </c>
      <c r="B241" s="300" t="s">
        <v>2212</v>
      </c>
      <c r="C241" s="298" t="s">
        <v>865</v>
      </c>
      <c r="D241" s="298" t="s">
        <v>853</v>
      </c>
      <c r="E241" s="298" t="str">
        <f>CONCATENATE(SUM('Раздел 4'!Y51:Y51),"&lt;=",SUM('Раздел 4'!Y10:Y10))</f>
        <v>0&lt;=3</v>
      </c>
      <c r="F241" s="278"/>
    </row>
    <row r="242" spans="1:6" s="180" customFormat="1" ht="15.75">
      <c r="A242" s="302">
        <f>IF((SUM('Раздел 4'!Z51:Z51)&lt;=SUM('Раздел 4'!Z10:Z10)),"","Неверно!")</f>
      </c>
      <c r="B242" s="300" t="s">
        <v>2212</v>
      </c>
      <c r="C242" s="298" t="s">
        <v>866</v>
      </c>
      <c r="D242" s="298" t="s">
        <v>853</v>
      </c>
      <c r="E242" s="298" t="str">
        <f>CONCATENATE(SUM('Раздел 4'!Z51:Z51),"&lt;=",SUM('Раздел 4'!Z10:Z10))</f>
        <v>0&lt;=0</v>
      </c>
      <c r="F242" s="278"/>
    </row>
    <row r="243" spans="1:6" s="180" customFormat="1" ht="15.75">
      <c r="A243" s="302">
        <f>IF((SUM('Раздел 4'!AA51:AA51)&lt;=SUM('Раздел 4'!AA10:AA10)),"","Неверно!")</f>
      </c>
      <c r="B243" s="300" t="s">
        <v>2212</v>
      </c>
      <c r="C243" s="298" t="s">
        <v>867</v>
      </c>
      <c r="D243" s="298" t="s">
        <v>853</v>
      </c>
      <c r="E243" s="298" t="str">
        <f>CONCATENATE(SUM('Раздел 4'!AA51:AA51),"&lt;=",SUM('Раздел 4'!AA10:AA10))</f>
        <v>0&lt;=0</v>
      </c>
      <c r="F243" s="278"/>
    </row>
    <row r="244" spans="1:6" s="180" customFormat="1" ht="15.75">
      <c r="A244" s="302">
        <f>IF((SUM('Раздел 4'!AB51:AB51)&lt;=SUM('Раздел 4'!AB10:AB10)),"","Неверно!")</f>
      </c>
      <c r="B244" s="300" t="s">
        <v>2212</v>
      </c>
      <c r="C244" s="298" t="s">
        <v>868</v>
      </c>
      <c r="D244" s="298" t="s">
        <v>853</v>
      </c>
      <c r="E244" s="298" t="str">
        <f>CONCATENATE(SUM('Раздел 4'!AB51:AB51),"&lt;=",SUM('Раздел 4'!AB10:AB10))</f>
        <v>0&lt;=0</v>
      </c>
      <c r="F244" s="278"/>
    </row>
    <row r="245" spans="1:6" s="180" customFormat="1" ht="15.75">
      <c r="A245" s="302">
        <f>IF((SUM('Раздел 4'!AC51:AC51)&lt;=SUM('Раздел 4'!AC10:AC10)),"","Неверно!")</f>
      </c>
      <c r="B245" s="300" t="s">
        <v>2212</v>
      </c>
      <c r="C245" s="298" t="s">
        <v>869</v>
      </c>
      <c r="D245" s="298" t="s">
        <v>853</v>
      </c>
      <c r="E245" s="298" t="str">
        <f>CONCATENATE(SUM('Раздел 4'!AC51:AC51),"&lt;=",SUM('Раздел 4'!AC10:AC10))</f>
        <v>0&lt;=3</v>
      </c>
      <c r="F245" s="278"/>
    </row>
    <row r="246" spans="1:6" s="180" customFormat="1" ht="15.75">
      <c r="A246" s="302">
        <f>IF((SUM('Раздел 4'!AD51:AD51)&lt;=SUM('Раздел 4'!AD10:AD10)),"","Неверно!")</f>
      </c>
      <c r="B246" s="300" t="s">
        <v>2212</v>
      </c>
      <c r="C246" s="298" t="s">
        <v>870</v>
      </c>
      <c r="D246" s="298" t="s">
        <v>853</v>
      </c>
      <c r="E246" s="298" t="str">
        <f>CONCATENATE(SUM('Раздел 4'!AD51:AD51),"&lt;=",SUM('Раздел 4'!AD10:AD10))</f>
        <v>0&lt;=0</v>
      </c>
      <c r="F246" s="278"/>
    </row>
    <row r="247" spans="1:6" s="180" customFormat="1" ht="15.75">
      <c r="A247" s="302">
        <f>IF((SUM('Раздел 4'!AE51:AE51)&lt;=SUM('Раздел 4'!AE10:AE10)),"","Неверно!")</f>
      </c>
      <c r="B247" s="300" t="s">
        <v>2212</v>
      </c>
      <c r="C247" s="298" t="s">
        <v>871</v>
      </c>
      <c r="D247" s="298" t="s">
        <v>853</v>
      </c>
      <c r="E247" s="298" t="str">
        <f>CONCATENATE(SUM('Раздел 4'!AE51:AE51),"&lt;=",SUM('Раздел 4'!AE10:AE10))</f>
        <v>0&lt;=0</v>
      </c>
      <c r="F247" s="278"/>
    </row>
    <row r="248" spans="1:6" s="180" customFormat="1" ht="15.75">
      <c r="A248" s="302">
        <f>IF((SUM('Раздел 4'!AF51:AF51)&lt;=SUM('Раздел 4'!AF10:AF10)),"","Неверно!")</f>
      </c>
      <c r="B248" s="300" t="s">
        <v>2212</v>
      </c>
      <c r="C248" s="298" t="s">
        <v>872</v>
      </c>
      <c r="D248" s="298" t="s">
        <v>853</v>
      </c>
      <c r="E248" s="298" t="str">
        <f>CONCATENATE(SUM('Раздел 4'!AF51:AF51),"&lt;=",SUM('Раздел 4'!AF10:AF10))</f>
        <v>0&lt;=1</v>
      </c>
      <c r="F248" s="278"/>
    </row>
    <row r="249" spans="1:6" s="180" customFormat="1" ht="15.75">
      <c r="A249" s="302">
        <f>IF((SUM('Раздел 4'!AG51:AG51)&lt;=SUM('Раздел 4'!AG10:AG10)),"","Неверно!")</f>
      </c>
      <c r="B249" s="300" t="s">
        <v>2212</v>
      </c>
      <c r="C249" s="298" t="s">
        <v>873</v>
      </c>
      <c r="D249" s="298" t="s">
        <v>853</v>
      </c>
      <c r="E249" s="298" t="str">
        <f>CONCATENATE(SUM('Раздел 4'!AG51:AG51),"&lt;=",SUM('Раздел 4'!AG10:AG10))</f>
        <v>0&lt;=22</v>
      </c>
      <c r="F249" s="278"/>
    </row>
    <row r="250" spans="1:6" s="180" customFormat="1" ht="15.75">
      <c r="A250" s="302">
        <f>IF((SUM('Раздел 4'!AH51:AH51)&lt;=SUM('Раздел 4'!AH10:AH10)),"","Неверно!")</f>
      </c>
      <c r="B250" s="300" t="s">
        <v>2212</v>
      </c>
      <c r="C250" s="298" t="s">
        <v>874</v>
      </c>
      <c r="D250" s="298" t="s">
        <v>853</v>
      </c>
      <c r="E250" s="298" t="str">
        <f>CONCATENATE(SUM('Раздел 4'!AH51:AH51),"&lt;=",SUM('Раздел 4'!AH10:AH10))</f>
        <v>61&lt;=240</v>
      </c>
      <c r="F250" s="278"/>
    </row>
    <row r="251" spans="1:6" s="180" customFormat="1" ht="15.75">
      <c r="A251" s="302">
        <f>IF((SUM('Раздел 4'!H51:H51)&lt;=SUM('Раздел 4'!H10:H10)),"","Неверно!")</f>
      </c>
      <c r="B251" s="300" t="s">
        <v>2212</v>
      </c>
      <c r="C251" s="298" t="s">
        <v>875</v>
      </c>
      <c r="D251" s="298" t="s">
        <v>853</v>
      </c>
      <c r="E251" s="298" t="str">
        <f>CONCATENATE(SUM('Раздел 4'!H51:H51),"&lt;=",SUM('Раздел 4'!H10:H10))</f>
        <v>7&lt;=49</v>
      </c>
      <c r="F251" s="278"/>
    </row>
    <row r="252" spans="1:6" s="180" customFormat="1" ht="15.75">
      <c r="A252" s="302">
        <f>IF((SUM('Раздел 4'!AI51:AI51)&lt;=SUM('Раздел 4'!AI10:AI10)),"","Неверно!")</f>
      </c>
      <c r="B252" s="300" t="s">
        <v>2212</v>
      </c>
      <c r="C252" s="298" t="s">
        <v>876</v>
      </c>
      <c r="D252" s="298" t="s">
        <v>853</v>
      </c>
      <c r="E252" s="298" t="str">
        <f>CONCATENATE(SUM('Раздел 4'!AI51:AI51),"&lt;=",SUM('Раздел 4'!AI10:AI10))</f>
        <v>0&lt;=420</v>
      </c>
      <c r="F252" s="278"/>
    </row>
    <row r="253" spans="1:6" s="180" customFormat="1" ht="15.75">
      <c r="A253" s="302">
        <f>IF((SUM('Раздел 4'!AJ51:AJ51)&lt;=SUM('Раздел 4'!AJ10:AJ10)),"","Неверно!")</f>
      </c>
      <c r="B253" s="300" t="s">
        <v>2212</v>
      </c>
      <c r="C253" s="298" t="s">
        <v>877</v>
      </c>
      <c r="D253" s="298" t="s">
        <v>853</v>
      </c>
      <c r="E253" s="298" t="str">
        <f>CONCATENATE(SUM('Раздел 4'!AJ51:AJ51),"&lt;=",SUM('Раздел 4'!AJ10:AJ10))</f>
        <v>8&lt;=18</v>
      </c>
      <c r="F253" s="278"/>
    </row>
    <row r="254" spans="1:6" s="180" customFormat="1" ht="15.75">
      <c r="A254" s="302">
        <f>IF((SUM('Раздел 4'!AK51:AK51)&lt;=SUM('Раздел 4'!AK10:AK10)),"","Неверно!")</f>
      </c>
      <c r="B254" s="300" t="s">
        <v>2212</v>
      </c>
      <c r="C254" s="298" t="s">
        <v>878</v>
      </c>
      <c r="D254" s="298" t="s">
        <v>853</v>
      </c>
      <c r="E254" s="298" t="str">
        <f>CONCATENATE(SUM('Раздел 4'!AK51:AK51),"&lt;=",SUM('Раздел 4'!AK10:AK10))</f>
        <v>0&lt;=1</v>
      </c>
      <c r="F254" s="278"/>
    </row>
    <row r="255" spans="1:6" s="180" customFormat="1" ht="15.75">
      <c r="A255" s="302">
        <f>IF((SUM('Раздел 4'!AL51:AL51)&lt;=SUM('Раздел 4'!AL10:AL10)),"","Неверно!")</f>
      </c>
      <c r="B255" s="300" t="s">
        <v>2212</v>
      </c>
      <c r="C255" s="298" t="s">
        <v>879</v>
      </c>
      <c r="D255" s="298" t="s">
        <v>853</v>
      </c>
      <c r="E255" s="298" t="str">
        <f>CONCATENATE(SUM('Раздел 4'!AL51:AL51),"&lt;=",SUM('Раздел 4'!AL10:AL10))</f>
        <v>168&lt;=533</v>
      </c>
      <c r="F255" s="278"/>
    </row>
    <row r="256" spans="1:6" s="180" customFormat="1" ht="15.75">
      <c r="A256" s="302">
        <f>IF((SUM('Раздел 4'!AM51:AM51)&lt;=SUM('Раздел 4'!AM10:AM10)),"","Неверно!")</f>
      </c>
      <c r="B256" s="300" t="s">
        <v>2212</v>
      </c>
      <c r="C256" s="298" t="s">
        <v>880</v>
      </c>
      <c r="D256" s="298" t="s">
        <v>853</v>
      </c>
      <c r="E256" s="298" t="str">
        <f>CONCATENATE(SUM('Раздел 4'!AM51:AM51),"&lt;=",SUM('Раздел 4'!AM10:AM10))</f>
        <v>0&lt;=2192</v>
      </c>
      <c r="F256" s="278"/>
    </row>
    <row r="257" spans="1:6" s="180" customFormat="1" ht="15.75">
      <c r="A257" s="302">
        <f>IF((SUM('Раздел 4'!AN51:AN51)&lt;=SUM('Раздел 4'!AN10:AN10)),"","Неверно!")</f>
      </c>
      <c r="B257" s="300" t="s">
        <v>2212</v>
      </c>
      <c r="C257" s="298" t="s">
        <v>881</v>
      </c>
      <c r="D257" s="298" t="s">
        <v>853</v>
      </c>
      <c r="E257" s="298" t="str">
        <f>CONCATENATE(SUM('Раздел 4'!AN51:AN51),"&lt;=",SUM('Раздел 4'!AN10:AN10))</f>
        <v>263&lt;=3561</v>
      </c>
      <c r="F257" s="278"/>
    </row>
    <row r="258" spans="1:6" s="180" customFormat="1" ht="15.75">
      <c r="A258" s="302">
        <f>IF((SUM('Раздел 4'!AO51:AO51)&lt;=SUM('Раздел 4'!AO10:AO10)),"","Неверно!")</f>
      </c>
      <c r="B258" s="300" t="s">
        <v>2212</v>
      </c>
      <c r="C258" s="298" t="s">
        <v>882</v>
      </c>
      <c r="D258" s="298" t="s">
        <v>853</v>
      </c>
      <c r="E258" s="298" t="str">
        <f>CONCATENATE(SUM('Раздел 4'!AO51:AO51),"&lt;=",SUM('Раздел 4'!AO10:AO10))</f>
        <v>2&lt;=8</v>
      </c>
      <c r="F258" s="278"/>
    </row>
    <row r="259" spans="1:6" s="180" customFormat="1" ht="15.75">
      <c r="A259" s="302">
        <f>IF((SUM('Раздел 4'!AP51:AP51)&lt;=SUM('Раздел 4'!AP10:AP10)),"","Неверно!")</f>
      </c>
      <c r="B259" s="300" t="s">
        <v>2212</v>
      </c>
      <c r="C259" s="298" t="s">
        <v>883</v>
      </c>
      <c r="D259" s="298" t="s">
        <v>853</v>
      </c>
      <c r="E259" s="298" t="str">
        <f>CONCATENATE(SUM('Раздел 4'!AP51:AP51),"&lt;=",SUM('Раздел 4'!AP10:AP10))</f>
        <v>10&lt;=64</v>
      </c>
      <c r="F259" s="278"/>
    </row>
    <row r="260" spans="1:6" s="180" customFormat="1" ht="15.75">
      <c r="A260" s="302">
        <f>IF((SUM('Раздел 4'!AQ51:AQ51)&lt;=SUM('Раздел 4'!AQ10:AQ10)),"","Неверно!")</f>
      </c>
      <c r="B260" s="300" t="s">
        <v>2212</v>
      </c>
      <c r="C260" s="298" t="s">
        <v>884</v>
      </c>
      <c r="D260" s="298" t="s">
        <v>853</v>
      </c>
      <c r="E260" s="298" t="str">
        <f>CONCATENATE(SUM('Раздел 4'!AQ51:AQ51),"&lt;=",SUM('Раздел 4'!AQ10:AQ10))</f>
        <v>0&lt;=8</v>
      </c>
      <c r="F260" s="278"/>
    </row>
    <row r="261" spans="1:6" s="180" customFormat="1" ht="15.75">
      <c r="A261" s="302">
        <f>IF((SUM('Раздел 4'!AR51:AR51)&lt;=SUM('Раздел 4'!AR10:AR10)),"","Неверно!")</f>
      </c>
      <c r="B261" s="300" t="s">
        <v>2212</v>
      </c>
      <c r="C261" s="298" t="s">
        <v>885</v>
      </c>
      <c r="D261" s="298" t="s">
        <v>853</v>
      </c>
      <c r="E261" s="298" t="str">
        <f>CONCATENATE(SUM('Раздел 4'!AR51:AR51),"&lt;=",SUM('Раздел 4'!AR10:AR10))</f>
        <v>14&lt;=55</v>
      </c>
      <c r="F261" s="278"/>
    </row>
    <row r="262" spans="1:6" s="180" customFormat="1" ht="15.75">
      <c r="A262" s="302">
        <f>IF((SUM('Раздел 4'!I51:I51)&lt;=SUM('Раздел 4'!I10:I10)),"","Неверно!")</f>
      </c>
      <c r="B262" s="300" t="s">
        <v>2212</v>
      </c>
      <c r="C262" s="298" t="s">
        <v>886</v>
      </c>
      <c r="D262" s="298" t="s">
        <v>853</v>
      </c>
      <c r="E262" s="298" t="str">
        <f>CONCATENATE(SUM('Раздел 4'!I51:I51),"&lt;=",SUM('Раздел 4'!I10:I10))</f>
        <v>0&lt;=0</v>
      </c>
      <c r="F262" s="278"/>
    </row>
    <row r="263" spans="1:6" s="180" customFormat="1" ht="15.75">
      <c r="A263" s="302">
        <f>IF((SUM('Раздел 4'!AS51:AS51)&lt;=SUM('Раздел 4'!AS10:AS10)),"","Неверно!")</f>
      </c>
      <c r="B263" s="300" t="s">
        <v>2212</v>
      </c>
      <c r="C263" s="298" t="s">
        <v>887</v>
      </c>
      <c r="D263" s="298" t="s">
        <v>853</v>
      </c>
      <c r="E263" s="298" t="str">
        <f>CONCATENATE(SUM('Раздел 4'!AS51:AS51),"&lt;=",SUM('Раздел 4'!AS10:AS10))</f>
        <v>0&lt;=0</v>
      </c>
      <c r="F263" s="278"/>
    </row>
    <row r="264" spans="1:6" s="180" customFormat="1" ht="15.75">
      <c r="A264" s="302">
        <f>IF((SUM('Раздел 4'!AT51:AT51)&lt;=SUM('Раздел 4'!AT10:AT10)),"","Неверно!")</f>
      </c>
      <c r="B264" s="300" t="s">
        <v>2212</v>
      </c>
      <c r="C264" s="298" t="s">
        <v>888</v>
      </c>
      <c r="D264" s="298" t="s">
        <v>853</v>
      </c>
      <c r="E264" s="298" t="str">
        <f>CONCATENATE(SUM('Раздел 4'!AT51:AT51),"&lt;=",SUM('Раздел 4'!AT10:AT10))</f>
        <v>0&lt;=0</v>
      </c>
      <c r="F264" s="278"/>
    </row>
    <row r="265" spans="1:6" s="180" customFormat="1" ht="15.75">
      <c r="A265" s="302">
        <f>IF((SUM('Раздел 4'!AU51:AU51)&lt;=SUM('Раздел 4'!AU10:AU10)),"","Неверно!")</f>
      </c>
      <c r="B265" s="300" t="s">
        <v>2212</v>
      </c>
      <c r="C265" s="298" t="s">
        <v>889</v>
      </c>
      <c r="D265" s="298" t="s">
        <v>853</v>
      </c>
      <c r="E265" s="298" t="str">
        <f>CONCATENATE(SUM('Раздел 4'!AU51:AU51),"&lt;=",SUM('Раздел 4'!AU10:AU10))</f>
        <v>0&lt;=0</v>
      </c>
      <c r="F265" s="278"/>
    </row>
    <row r="266" spans="1:6" s="180" customFormat="1" ht="15.75">
      <c r="A266" s="302">
        <f>IF((SUM('Раздел 4'!AV51:AV51)&lt;=SUM('Раздел 4'!AV10:AV10)),"","Неверно!")</f>
      </c>
      <c r="B266" s="300" t="s">
        <v>2212</v>
      </c>
      <c r="C266" s="298" t="s">
        <v>890</v>
      </c>
      <c r="D266" s="298" t="s">
        <v>853</v>
      </c>
      <c r="E266" s="298" t="str">
        <f>CONCATENATE(SUM('Раздел 4'!AV51:AV51),"&lt;=",SUM('Раздел 4'!AV10:AV10))</f>
        <v>87&lt;=818</v>
      </c>
      <c r="F266" s="278"/>
    </row>
    <row r="267" spans="1:6" s="180" customFormat="1" ht="15.75">
      <c r="A267" s="302">
        <f>IF((SUM('Раздел 4'!J51:J51)&lt;=SUM('Раздел 4'!J10:J10)),"","Неверно!")</f>
      </c>
      <c r="B267" s="300" t="s">
        <v>2212</v>
      </c>
      <c r="C267" s="298" t="s">
        <v>891</v>
      </c>
      <c r="D267" s="298" t="s">
        <v>853</v>
      </c>
      <c r="E267" s="298" t="str">
        <f>CONCATENATE(SUM('Раздел 4'!J51:J51),"&lt;=",SUM('Раздел 4'!J10:J10))</f>
        <v>1&lt;=3</v>
      </c>
      <c r="F267" s="278"/>
    </row>
    <row r="268" spans="1:6" s="180" customFormat="1" ht="15.75">
      <c r="A268" s="302">
        <f>IF((SUM('Раздел 4'!K51:K51)&lt;=SUM('Раздел 4'!K10:K10)),"","Неверно!")</f>
      </c>
      <c r="B268" s="300" t="s">
        <v>2212</v>
      </c>
      <c r="C268" s="298" t="s">
        <v>892</v>
      </c>
      <c r="D268" s="298" t="s">
        <v>853</v>
      </c>
      <c r="E268" s="298" t="str">
        <f>CONCATENATE(SUM('Раздел 4'!K51:K51),"&lt;=",SUM('Раздел 4'!K10:K10))</f>
        <v>2&lt;=5</v>
      </c>
      <c r="F268" s="278"/>
    </row>
    <row r="269" spans="1:6" s="180" customFormat="1" ht="15.75">
      <c r="A269" s="302">
        <f>IF((SUM('Раздел 4'!L51:L51)&lt;=SUM('Раздел 4'!L10:L10)),"","Неверно!")</f>
      </c>
      <c r="B269" s="300" t="s">
        <v>2212</v>
      </c>
      <c r="C269" s="298" t="s">
        <v>893</v>
      </c>
      <c r="D269" s="298" t="s">
        <v>853</v>
      </c>
      <c r="E269" s="298" t="str">
        <f>CONCATENATE(SUM('Раздел 4'!L51:L51),"&lt;=",SUM('Раздел 4'!L10:L10))</f>
        <v>0&lt;=0</v>
      </c>
      <c r="F269" s="278"/>
    </row>
    <row r="270" spans="1:6" s="180" customFormat="1" ht="15.75">
      <c r="A270" s="302">
        <f>IF((SUM('Раздел 4'!M51:M51)&lt;=SUM('Раздел 4'!M10:M10)),"","Неверно!")</f>
      </c>
      <c r="B270" s="300" t="s">
        <v>2212</v>
      </c>
      <c r="C270" s="298" t="s">
        <v>894</v>
      </c>
      <c r="D270" s="298" t="s">
        <v>853</v>
      </c>
      <c r="E270" s="298" t="str">
        <f>CONCATENATE(SUM('Раздел 4'!M51:M51),"&lt;=",SUM('Раздел 4'!M10:M10))</f>
        <v>0&lt;=0</v>
      </c>
      <c r="F270" s="278"/>
    </row>
    <row r="271" spans="1:6" s="180" customFormat="1" ht="15.75">
      <c r="A271" s="302">
        <f>IF((SUM('Раздел 4'!N51:N51)&lt;=SUM('Раздел 4'!N10:N10)),"","Неверно!")</f>
      </c>
      <c r="B271" s="300" t="s">
        <v>2212</v>
      </c>
      <c r="C271" s="298" t="s">
        <v>895</v>
      </c>
      <c r="D271" s="298" t="s">
        <v>853</v>
      </c>
      <c r="E271" s="298" t="str">
        <f>CONCATENATE(SUM('Раздел 4'!N51:N51),"&lt;=",SUM('Раздел 4'!N10:N10))</f>
        <v>0&lt;=0</v>
      </c>
      <c r="F271" s="278"/>
    </row>
    <row r="272" spans="1:6" s="180" customFormat="1" ht="25.5">
      <c r="A272" s="302">
        <f>IF((SUM('Разделы 5, 6, 7, 8'!E10:E10)+SUM('Разделы 5, 6, 7, 8'!E14:E15)&lt;=SUM('Раздел 4'!AI10:AI10)),"","Неверно!")</f>
      </c>
      <c r="B272" s="300" t="s">
        <v>2213</v>
      </c>
      <c r="C272" s="298" t="s">
        <v>896</v>
      </c>
      <c r="D272" s="298" t="s">
        <v>897</v>
      </c>
      <c r="E272" s="298" t="str">
        <f>CONCATENATE(SUM('Разделы 5, 6, 7, 8'!E10:E10),"+",SUM('Разделы 5, 6, 7, 8'!E14:E15),"&lt;=",SUM('Раздел 4'!AI10:AI10))</f>
        <v>15+4&lt;=420</v>
      </c>
      <c r="F272" s="278"/>
    </row>
    <row r="273" spans="1:6" s="180" customFormat="1" ht="25.5">
      <c r="A273" s="302">
        <f>IF((SUM('Разделы 5, 6, 7, 8'!E25:E28)&lt;=SUM('Раздел 4'!AF10:AF10)),"","Неверно!")</f>
      </c>
      <c r="B273" s="300" t="s">
        <v>2214</v>
      </c>
      <c r="C273" s="298" t="s">
        <v>898</v>
      </c>
      <c r="D273" s="298" t="s">
        <v>899</v>
      </c>
      <c r="E273" s="298" t="str">
        <f>CONCATENATE(SUM('Разделы 5, 6, 7, 8'!E25:E28),"&lt;=",SUM('Раздел 4'!AF10:AF10))</f>
        <v>0&lt;=1</v>
      </c>
      <c r="F273" s="278"/>
    </row>
    <row r="274" spans="1:6" s="180" customFormat="1" ht="25.5">
      <c r="A274" s="302">
        <f>IF((SUM('Разделы 5, 6, 7, 8'!J13:J13)&lt;=SUM('Разделы 5, 6, 7, 8'!J9:J9)),"","Неверно!")</f>
      </c>
      <c r="B274" s="300" t="s">
        <v>2215</v>
      </c>
      <c r="C274" s="298" t="s">
        <v>27</v>
      </c>
      <c r="D274" s="298" t="s">
        <v>787</v>
      </c>
      <c r="E274" s="298" t="str">
        <f>CONCATENATE(SUM('Разделы 5, 6, 7, 8'!J13:J13),"&lt;=",SUM('Разделы 5, 6, 7, 8'!J9:J9))</f>
        <v>19&lt;=420</v>
      </c>
      <c r="F274" s="278"/>
    </row>
    <row r="275" spans="1:6" s="180" customFormat="1" ht="25.5">
      <c r="A275" s="302">
        <f>IF((SUM('Разделы 5, 6, 7, 8'!S13:S13)&lt;=SUM('Разделы 5, 6, 7, 8'!S9:S9)),"","Неверно!")</f>
      </c>
      <c r="B275" s="300" t="s">
        <v>2215</v>
      </c>
      <c r="C275" s="298" t="s">
        <v>28</v>
      </c>
      <c r="D275" s="298" t="s">
        <v>787</v>
      </c>
      <c r="E275" s="298" t="str">
        <f>CONCATENATE(SUM('Разделы 5, 6, 7, 8'!S13:S13),"&lt;=",SUM('Разделы 5, 6, 7, 8'!S9:S9))</f>
        <v>0&lt;=0</v>
      </c>
      <c r="F275" s="278"/>
    </row>
    <row r="276" spans="1:6" s="180" customFormat="1" ht="25.5">
      <c r="A276" s="302">
        <f>IF((SUM('Разделы 5, 6, 7, 8'!T13:T13)&lt;=SUM('Разделы 5, 6, 7, 8'!T9:T9)),"","Неверно!")</f>
      </c>
      <c r="B276" s="300" t="s">
        <v>2215</v>
      </c>
      <c r="C276" s="298" t="s">
        <v>2216</v>
      </c>
      <c r="D276" s="298" t="s">
        <v>787</v>
      </c>
      <c r="E276" s="298" t="str">
        <f>CONCATENATE(SUM('Разделы 5, 6, 7, 8'!T13:T13),"&lt;=",SUM('Разделы 5, 6, 7, 8'!T9:T9))</f>
        <v>0&lt;=0</v>
      </c>
      <c r="F276" s="278"/>
    </row>
    <row r="277" spans="1:6" s="180" customFormat="1" ht="25.5">
      <c r="A277" s="302">
        <f>IF((SUM('Разделы 5, 6, 7, 8'!U13:U13)&lt;=SUM('Разделы 5, 6, 7, 8'!U9:U9)),"","Неверно!")</f>
      </c>
      <c r="B277" s="300" t="s">
        <v>2215</v>
      </c>
      <c r="C277" s="298" t="s">
        <v>2217</v>
      </c>
      <c r="D277" s="298" t="s">
        <v>787</v>
      </c>
      <c r="E277" s="298" t="str">
        <f>CONCATENATE(SUM('Разделы 5, 6, 7, 8'!U13:U13),"&lt;=",SUM('Разделы 5, 6, 7, 8'!U9:U9))</f>
        <v>0&lt;=0</v>
      </c>
      <c r="F277" s="278"/>
    </row>
    <row r="278" spans="1:6" s="180" customFormat="1" ht="25.5">
      <c r="A278" s="302">
        <f>IF((SUM('Разделы 5, 6, 7, 8'!K13:K13)&lt;=SUM('Разделы 5, 6, 7, 8'!K9:K9)),"","Неверно!")</f>
      </c>
      <c r="B278" s="300" t="s">
        <v>2215</v>
      </c>
      <c r="C278" s="298" t="s">
        <v>29</v>
      </c>
      <c r="D278" s="298" t="s">
        <v>787</v>
      </c>
      <c r="E278" s="298" t="str">
        <f>CONCATENATE(SUM('Разделы 5, 6, 7, 8'!K13:K13),"&lt;=",SUM('Разделы 5, 6, 7, 8'!K9:K9))</f>
        <v>2&lt;=10</v>
      </c>
      <c r="F278" s="278"/>
    </row>
    <row r="279" spans="1:6" s="180" customFormat="1" ht="25.5">
      <c r="A279" s="302">
        <f>IF((SUM('Разделы 5, 6, 7, 8'!L13:L13)&lt;=SUM('Разделы 5, 6, 7, 8'!L9:L9)),"","Неверно!")</f>
      </c>
      <c r="B279" s="300" t="s">
        <v>2215</v>
      </c>
      <c r="C279" s="298" t="s">
        <v>30</v>
      </c>
      <c r="D279" s="298" t="s">
        <v>787</v>
      </c>
      <c r="E279" s="298" t="str">
        <f>CONCATENATE(SUM('Разделы 5, 6, 7, 8'!L13:L13),"&lt;=",SUM('Разделы 5, 6, 7, 8'!L9:L9))</f>
        <v>3&lt;=42</v>
      </c>
      <c r="F279" s="278"/>
    </row>
    <row r="280" spans="1:6" s="180" customFormat="1" ht="25.5">
      <c r="A280" s="302">
        <f>IF((SUM('Разделы 5, 6, 7, 8'!M13:M13)&lt;=SUM('Разделы 5, 6, 7, 8'!M9:M9)),"","Неверно!")</f>
      </c>
      <c r="B280" s="300" t="s">
        <v>2215</v>
      </c>
      <c r="C280" s="298" t="s">
        <v>31</v>
      </c>
      <c r="D280" s="298" t="s">
        <v>787</v>
      </c>
      <c r="E280" s="298" t="str">
        <f>CONCATENATE(SUM('Разделы 5, 6, 7, 8'!M13:M13),"&lt;=",SUM('Разделы 5, 6, 7, 8'!M9:M9))</f>
        <v>0&lt;=0</v>
      </c>
      <c r="F280" s="278"/>
    </row>
    <row r="281" spans="1:6" s="180" customFormat="1" ht="25.5">
      <c r="A281" s="302">
        <f>IF((SUM('Разделы 5, 6, 7, 8'!N13:N13)&lt;=SUM('Разделы 5, 6, 7, 8'!N9:N9)),"","Неверно!")</f>
      </c>
      <c r="B281" s="300" t="s">
        <v>2215</v>
      </c>
      <c r="C281" s="298" t="s">
        <v>32</v>
      </c>
      <c r="D281" s="298" t="s">
        <v>787</v>
      </c>
      <c r="E281" s="298" t="str">
        <f>CONCATENATE(SUM('Разделы 5, 6, 7, 8'!N13:N13),"&lt;=",SUM('Разделы 5, 6, 7, 8'!N9:N9))</f>
        <v>0&lt;=0</v>
      </c>
      <c r="F281" s="278"/>
    </row>
    <row r="282" spans="1:6" s="180" customFormat="1" ht="25.5">
      <c r="A282" s="302">
        <f>IF((SUM('Разделы 5, 6, 7, 8'!O13:O13)&lt;=SUM('Разделы 5, 6, 7, 8'!O9:O9)),"","Неверно!")</f>
      </c>
      <c r="B282" s="300" t="s">
        <v>2215</v>
      </c>
      <c r="C282" s="298" t="s">
        <v>33</v>
      </c>
      <c r="D282" s="298" t="s">
        <v>787</v>
      </c>
      <c r="E282" s="298" t="str">
        <f>CONCATENATE(SUM('Разделы 5, 6, 7, 8'!O13:O13),"&lt;=",SUM('Разделы 5, 6, 7, 8'!O9:O9))</f>
        <v>0&lt;=0</v>
      </c>
      <c r="F282" s="278"/>
    </row>
    <row r="283" spans="1:6" s="180" customFormat="1" ht="25.5">
      <c r="A283" s="302">
        <f>IF((SUM('Разделы 5, 6, 7, 8'!P13:P13)&lt;=SUM('Разделы 5, 6, 7, 8'!P9:P9)),"","Неверно!")</f>
      </c>
      <c r="B283" s="300" t="s">
        <v>2215</v>
      </c>
      <c r="C283" s="298" t="s">
        <v>34</v>
      </c>
      <c r="D283" s="298" t="s">
        <v>787</v>
      </c>
      <c r="E283" s="298" t="str">
        <f>CONCATENATE(SUM('Разделы 5, 6, 7, 8'!P13:P13),"&lt;=",SUM('Разделы 5, 6, 7, 8'!P9:P9))</f>
        <v>1&lt;=4</v>
      </c>
      <c r="F283" s="278"/>
    </row>
    <row r="284" spans="1:6" s="180" customFormat="1" ht="25.5">
      <c r="A284" s="302">
        <f>IF((SUM('Разделы 5, 6, 7, 8'!Q13:Q13)&lt;=SUM('Разделы 5, 6, 7, 8'!Q9:Q9)),"","Неверно!")</f>
      </c>
      <c r="B284" s="300" t="s">
        <v>2215</v>
      </c>
      <c r="C284" s="298" t="s">
        <v>35</v>
      </c>
      <c r="D284" s="298" t="s">
        <v>787</v>
      </c>
      <c r="E284" s="298" t="str">
        <f>CONCATENATE(SUM('Разделы 5, 6, 7, 8'!Q13:Q13),"&lt;=",SUM('Разделы 5, 6, 7, 8'!Q9:Q9))</f>
        <v>0&lt;=0</v>
      </c>
      <c r="F284" s="278"/>
    </row>
    <row r="285" spans="1:6" s="180" customFormat="1" ht="25.5">
      <c r="A285" s="302">
        <f>IF((SUM('Разделы 5, 6, 7, 8'!R13:R13)&lt;=SUM('Разделы 5, 6, 7, 8'!R9:R9)),"","Неверно!")</f>
      </c>
      <c r="B285" s="300" t="s">
        <v>2215</v>
      </c>
      <c r="C285" s="298" t="s">
        <v>36</v>
      </c>
      <c r="D285" s="298" t="s">
        <v>787</v>
      </c>
      <c r="E285" s="298" t="str">
        <f>CONCATENATE(SUM('Разделы 5, 6, 7, 8'!R13:R13),"&lt;=",SUM('Разделы 5, 6, 7, 8'!R9:R9))</f>
        <v>0&lt;=1</v>
      </c>
      <c r="F285" s="278"/>
    </row>
    <row r="286" spans="1:6" s="180" customFormat="1" ht="15.75">
      <c r="A286" s="302">
        <f>IF((SUM('Разделы 1, 2, 3'!C21:C21)&gt;=SUM('Разделы 1, 2, 3'!I10:I10)),"","Неверно!")</f>
      </c>
      <c r="B286" s="300" t="s">
        <v>2218</v>
      </c>
      <c r="C286" s="298" t="s">
        <v>900</v>
      </c>
      <c r="D286" s="298" t="s">
        <v>901</v>
      </c>
      <c r="E286" s="298" t="str">
        <f>CONCATENATE(SUM('Разделы 1, 2, 3'!C21:C21),"&gt;=",SUM('Разделы 1, 2, 3'!I10:I10))</f>
        <v>3561&gt;=792</v>
      </c>
      <c r="F286" s="278"/>
    </row>
    <row r="287" spans="1:6" s="180" customFormat="1" ht="25.5">
      <c r="A287" s="302">
        <f>IF((SUM('Разделы 5, 6, 7, 8'!E10:E10)=SUM('Разделы 5, 6, 7, 8'!K9:K9)+SUM('Разделы 5, 6, 7, 8'!Q9:Q9)+SUM('Разделы 5, 6, 7, 8'!K26:K26)+SUM('Разделы 5, 6, 7, 8'!Q26:Q26)),"","Неверно!")</f>
      </c>
      <c r="B287" s="300" t="s">
        <v>2219</v>
      </c>
      <c r="C287" s="298" t="s">
        <v>2446</v>
      </c>
      <c r="D287" s="298" t="s">
        <v>2220</v>
      </c>
      <c r="E287" s="298" t="str">
        <f>CONCATENATE(SUM('Разделы 5, 6, 7, 8'!E10:E10),"=",SUM('Разделы 5, 6, 7, 8'!K9:K9),"+",SUM('Разделы 5, 6, 7, 8'!Q9:Q9),"+",SUM('Разделы 5, 6, 7, 8'!K26:K26),"+",SUM('Разделы 5, 6, 7, 8'!Q26:Q26))</f>
        <v>15=10+0+5+0</v>
      </c>
      <c r="F287" s="278"/>
    </row>
    <row r="288" spans="1:6" s="180" customFormat="1" ht="15.75">
      <c r="A288" s="302">
        <f>IF((SUM('Разделы 1, 2, 3'!L9:L9)&gt;=SUM('Разделы 1, 2, 3'!K9:K9)),"","Неверно!")</f>
      </c>
      <c r="B288" s="300" t="s">
        <v>2221</v>
      </c>
      <c r="C288" s="298" t="s">
        <v>22</v>
      </c>
      <c r="D288" s="298" t="s">
        <v>703</v>
      </c>
      <c r="E288" s="298" t="str">
        <f>CONCATENATE(SUM('Разделы 1, 2, 3'!L9:L9),"&gt;=",SUM('Разделы 1, 2, 3'!K9:K9))</f>
        <v>0&gt;=0</v>
      </c>
      <c r="F288" s="278"/>
    </row>
    <row r="289" spans="1:6" s="180" customFormat="1" ht="15.75">
      <c r="A289" s="302">
        <f>IF((SUM('Разделы 1, 2, 3'!L10:L10)&gt;=SUM('Разделы 1, 2, 3'!K10:K10)),"","Неверно!")</f>
      </c>
      <c r="B289" s="300" t="s">
        <v>2221</v>
      </c>
      <c r="C289" s="298" t="s">
        <v>23</v>
      </c>
      <c r="D289" s="298" t="s">
        <v>703</v>
      </c>
      <c r="E289" s="298" t="str">
        <f>CONCATENATE(SUM('Разделы 1, 2, 3'!L10:L10),"&gt;=",SUM('Разделы 1, 2, 3'!K10:K10))</f>
        <v>0&gt;=0</v>
      </c>
      <c r="F289" s="278"/>
    </row>
    <row r="290" spans="1:6" s="180" customFormat="1" ht="15.75">
      <c r="A290" s="302">
        <f>IF((SUM('Разделы 1, 2, 3'!L11:L11)&gt;=SUM('Разделы 1, 2, 3'!K11:K11)),"","Неверно!")</f>
      </c>
      <c r="B290" s="300" t="s">
        <v>2221</v>
      </c>
      <c r="C290" s="298" t="s">
        <v>24</v>
      </c>
      <c r="D290" s="298" t="s">
        <v>703</v>
      </c>
      <c r="E290" s="298" t="str">
        <f>CONCATENATE(SUM('Разделы 1, 2, 3'!L11:L11),"&gt;=",SUM('Разделы 1, 2, 3'!K11:K11))</f>
        <v>0&gt;=0</v>
      </c>
      <c r="F290" s="278"/>
    </row>
    <row r="291" spans="1:6" s="180" customFormat="1" ht="15.75">
      <c r="A291" s="302">
        <f>IF((SUM('Разделы 1, 2, 3'!L12:L12)&gt;=SUM('Разделы 1, 2, 3'!K12:K12)),"","Неверно!")</f>
      </c>
      <c r="B291" s="300" t="s">
        <v>2221</v>
      </c>
      <c r="C291" s="298" t="s">
        <v>25</v>
      </c>
      <c r="D291" s="298" t="s">
        <v>703</v>
      </c>
      <c r="E291" s="298" t="str">
        <f>CONCATENATE(SUM('Разделы 1, 2, 3'!L12:L12),"&gt;=",SUM('Разделы 1, 2, 3'!K12:K12))</f>
        <v>0&gt;=0</v>
      </c>
      <c r="F291" s="278"/>
    </row>
    <row r="292" spans="1:6" s="180" customFormat="1" ht="15.75">
      <c r="A292" s="302">
        <f>IF((SUM('Разделы 1, 2, 3'!L13:L13)&gt;=SUM('Разделы 1, 2, 3'!K13:K13)),"","Неверно!")</f>
      </c>
      <c r="B292" s="300" t="s">
        <v>2221</v>
      </c>
      <c r="C292" s="298" t="s">
        <v>26</v>
      </c>
      <c r="D292" s="298" t="s">
        <v>703</v>
      </c>
      <c r="E292" s="298" t="str">
        <f>CONCATENATE(SUM('Разделы 1, 2, 3'!L13:L13),"&gt;=",SUM('Разделы 1, 2, 3'!K13:K13))</f>
        <v>0&gt;=0</v>
      </c>
      <c r="F292" s="278"/>
    </row>
    <row r="293" spans="1:6" s="180" customFormat="1" ht="25.5">
      <c r="A293" s="302">
        <f>IF((SUM('Разделы 5, 6, 7, 8'!J32:J32)&lt;=SUM('Разделы 5, 6, 7, 8'!J26:J26)),"","Неверно!")</f>
      </c>
      <c r="B293" s="300" t="s">
        <v>2222</v>
      </c>
      <c r="C293" s="298" t="s">
        <v>12</v>
      </c>
      <c r="D293" s="298" t="s">
        <v>694</v>
      </c>
      <c r="E293" s="298" t="str">
        <f>CONCATENATE(SUM('Разделы 5, 6, 7, 8'!J32:J32),"&lt;=",SUM('Разделы 5, 6, 7, 8'!J26:J26))</f>
        <v>0&lt;=664</v>
      </c>
      <c r="F293" s="278"/>
    </row>
    <row r="294" spans="1:6" s="180" customFormat="1" ht="25.5">
      <c r="A294" s="302">
        <f>IF((SUM('Разделы 5, 6, 7, 8'!S32:S32)&lt;=SUM('Разделы 5, 6, 7, 8'!S26:S26)),"","Неверно!")</f>
      </c>
      <c r="B294" s="300" t="s">
        <v>2222</v>
      </c>
      <c r="C294" s="298" t="s">
        <v>13</v>
      </c>
      <c r="D294" s="298" t="s">
        <v>694</v>
      </c>
      <c r="E294" s="298" t="str">
        <f>CONCATENATE(SUM('Разделы 5, 6, 7, 8'!S32:S32),"&lt;=",SUM('Разделы 5, 6, 7, 8'!S26:S26))</f>
        <v>0&lt;=0</v>
      </c>
      <c r="F294" s="278"/>
    </row>
    <row r="295" spans="1:6" s="180" customFormat="1" ht="25.5">
      <c r="A295" s="302">
        <f>IF((SUM('Разделы 5, 6, 7, 8'!T32:T32)&lt;=SUM('Разделы 5, 6, 7, 8'!T26:T26)),"","Неверно!")</f>
      </c>
      <c r="B295" s="300" t="s">
        <v>2222</v>
      </c>
      <c r="C295" s="298" t="s">
        <v>2223</v>
      </c>
      <c r="D295" s="298" t="s">
        <v>694</v>
      </c>
      <c r="E295" s="298" t="str">
        <f>CONCATENATE(SUM('Разделы 5, 6, 7, 8'!T32:T32),"&lt;=",SUM('Разделы 5, 6, 7, 8'!T26:T26))</f>
        <v>0&lt;=0</v>
      </c>
      <c r="F295" s="278"/>
    </row>
    <row r="296" spans="1:6" s="180" customFormat="1" ht="25.5">
      <c r="A296" s="302">
        <f>IF((SUM('Разделы 5, 6, 7, 8'!U32:U32)&lt;=SUM('Разделы 5, 6, 7, 8'!U26:U26)),"","Неверно!")</f>
      </c>
      <c r="B296" s="300" t="s">
        <v>2222</v>
      </c>
      <c r="C296" s="298" t="s">
        <v>2224</v>
      </c>
      <c r="D296" s="298" t="s">
        <v>694</v>
      </c>
      <c r="E296" s="298" t="str">
        <f>CONCATENATE(SUM('Разделы 5, 6, 7, 8'!U32:U32),"&lt;=",SUM('Разделы 5, 6, 7, 8'!U26:U26))</f>
        <v>0&lt;=0</v>
      </c>
      <c r="F296" s="278"/>
    </row>
    <row r="297" spans="1:6" s="180" customFormat="1" ht="25.5">
      <c r="A297" s="302">
        <f>IF((SUM('Разделы 5, 6, 7, 8'!K32:K32)&lt;=SUM('Разделы 5, 6, 7, 8'!K26:K26)),"","Неверно!")</f>
      </c>
      <c r="B297" s="300" t="s">
        <v>2222</v>
      </c>
      <c r="C297" s="298" t="s">
        <v>14</v>
      </c>
      <c r="D297" s="298" t="s">
        <v>694</v>
      </c>
      <c r="E297" s="298" t="str">
        <f>CONCATENATE(SUM('Разделы 5, 6, 7, 8'!K32:K32),"&lt;=",SUM('Разделы 5, 6, 7, 8'!K26:K26))</f>
        <v>0&lt;=5</v>
      </c>
      <c r="F297" s="278"/>
    </row>
    <row r="298" spans="1:6" s="180" customFormat="1" ht="25.5">
      <c r="A298" s="302">
        <f>IF((SUM('Разделы 5, 6, 7, 8'!L32:L32)&lt;=SUM('Разделы 5, 6, 7, 8'!L26:L26)),"","Неверно!")</f>
      </c>
      <c r="B298" s="300" t="s">
        <v>2222</v>
      </c>
      <c r="C298" s="298" t="s">
        <v>15</v>
      </c>
      <c r="D298" s="298" t="s">
        <v>694</v>
      </c>
      <c r="E298" s="298" t="str">
        <f>CONCATENATE(SUM('Разделы 5, 6, 7, 8'!L32:L32),"&lt;=",SUM('Разделы 5, 6, 7, 8'!L26:L26))</f>
        <v>0&lt;=49</v>
      </c>
      <c r="F298" s="278"/>
    </row>
    <row r="299" spans="1:6" s="180" customFormat="1" ht="25.5">
      <c r="A299" s="302">
        <f>IF((SUM('Разделы 5, 6, 7, 8'!M32:M32)&lt;=SUM('Разделы 5, 6, 7, 8'!M26:M26)),"","Неверно!")</f>
      </c>
      <c r="B299" s="300" t="s">
        <v>2222</v>
      </c>
      <c r="C299" s="298" t="s">
        <v>16</v>
      </c>
      <c r="D299" s="298" t="s">
        <v>694</v>
      </c>
      <c r="E299" s="298" t="str">
        <f>CONCATENATE(SUM('Разделы 5, 6, 7, 8'!M32:M32),"&lt;=",SUM('Разделы 5, 6, 7, 8'!M26:M26))</f>
        <v>0&lt;=0</v>
      </c>
      <c r="F299" s="278"/>
    </row>
    <row r="300" spans="1:6" s="180" customFormat="1" ht="25.5">
      <c r="A300" s="302">
        <f>IF((SUM('Разделы 5, 6, 7, 8'!N32:N32)&lt;=SUM('Разделы 5, 6, 7, 8'!N26:N26)),"","Неверно!")</f>
      </c>
      <c r="B300" s="300" t="s">
        <v>2222</v>
      </c>
      <c r="C300" s="298" t="s">
        <v>17</v>
      </c>
      <c r="D300" s="298" t="s">
        <v>694</v>
      </c>
      <c r="E300" s="298" t="str">
        <f>CONCATENATE(SUM('Разделы 5, 6, 7, 8'!N32:N32),"&lt;=",SUM('Разделы 5, 6, 7, 8'!N26:N26))</f>
        <v>0&lt;=1</v>
      </c>
      <c r="F300" s="278"/>
    </row>
    <row r="301" spans="1:6" s="180" customFormat="1" ht="25.5">
      <c r="A301" s="302">
        <f>IF((SUM('Разделы 5, 6, 7, 8'!O32:O32)&lt;=SUM('Разделы 5, 6, 7, 8'!O26:O26)),"","Неверно!")</f>
      </c>
      <c r="B301" s="300" t="s">
        <v>2222</v>
      </c>
      <c r="C301" s="298" t="s">
        <v>18</v>
      </c>
      <c r="D301" s="298" t="s">
        <v>694</v>
      </c>
      <c r="E301" s="298" t="str">
        <f>CONCATENATE(SUM('Разделы 5, 6, 7, 8'!O32:O32),"&lt;=",SUM('Разделы 5, 6, 7, 8'!O26:O26))</f>
        <v>0&lt;=0</v>
      </c>
      <c r="F301" s="278"/>
    </row>
    <row r="302" spans="1:6" s="180" customFormat="1" ht="25.5">
      <c r="A302" s="302">
        <f>IF((SUM('Разделы 5, 6, 7, 8'!P32:P32)&lt;=SUM('Разделы 5, 6, 7, 8'!P26:P26)),"","Неверно!")</f>
      </c>
      <c r="B302" s="300" t="s">
        <v>2222</v>
      </c>
      <c r="C302" s="298" t="s">
        <v>19</v>
      </c>
      <c r="D302" s="298" t="s">
        <v>694</v>
      </c>
      <c r="E302" s="298" t="str">
        <f>CONCATENATE(SUM('Разделы 5, 6, 7, 8'!P32:P32),"&lt;=",SUM('Разделы 5, 6, 7, 8'!P26:P26))</f>
        <v>0&lt;=0</v>
      </c>
      <c r="F302" s="278"/>
    </row>
    <row r="303" spans="1:6" s="180" customFormat="1" ht="25.5">
      <c r="A303" s="302">
        <f>IF((SUM('Разделы 5, 6, 7, 8'!Q32:Q32)&lt;=SUM('Разделы 5, 6, 7, 8'!Q26:Q26)),"","Неверно!")</f>
      </c>
      <c r="B303" s="300" t="s">
        <v>2222</v>
      </c>
      <c r="C303" s="298" t="s">
        <v>20</v>
      </c>
      <c r="D303" s="298" t="s">
        <v>694</v>
      </c>
      <c r="E303" s="298" t="str">
        <f>CONCATENATE(SUM('Разделы 5, 6, 7, 8'!Q32:Q32),"&lt;=",SUM('Разделы 5, 6, 7, 8'!Q26:Q26))</f>
        <v>0&lt;=0</v>
      </c>
      <c r="F303" s="278"/>
    </row>
    <row r="304" spans="1:6" s="180" customFormat="1" ht="25.5">
      <c r="A304" s="302">
        <f>IF((SUM('Разделы 5, 6, 7, 8'!R32:R32)&lt;=SUM('Разделы 5, 6, 7, 8'!R26:R26)),"","Неверно!")</f>
      </c>
      <c r="B304" s="300" t="s">
        <v>2222</v>
      </c>
      <c r="C304" s="298" t="s">
        <v>21</v>
      </c>
      <c r="D304" s="298" t="s">
        <v>694</v>
      </c>
      <c r="E304" s="298" t="str">
        <f>CONCATENATE(SUM('Разделы 5, 6, 7, 8'!R32:R32),"&lt;=",SUM('Разделы 5, 6, 7, 8'!R26:R26))</f>
        <v>0&lt;=0</v>
      </c>
      <c r="F304" s="278"/>
    </row>
    <row r="305" spans="1:6" s="180" customFormat="1" ht="25.5">
      <c r="A305" s="302">
        <f>IF((SUM('Раздел 4'!F48:F48)&lt;=SUM('Раздел 4'!F10:F10)),"","Неверно!")</f>
      </c>
      <c r="B305" s="300" t="s">
        <v>2225</v>
      </c>
      <c r="C305" s="298" t="s">
        <v>902</v>
      </c>
      <c r="D305" s="298" t="s">
        <v>903</v>
      </c>
      <c r="E305" s="298" t="str">
        <f>CONCATENATE(SUM('Раздел 4'!F48:F48),"&lt;=",SUM('Раздел 4'!F10:F10))</f>
        <v>0&lt;=909</v>
      </c>
      <c r="F305" s="278"/>
    </row>
    <row r="306" spans="1:6" s="180" customFormat="1" ht="25.5">
      <c r="A306" s="302">
        <f>IF((SUM('Раздел 4'!O48:O48)&lt;=SUM('Раздел 4'!O10:O10)),"","Неверно!")</f>
      </c>
      <c r="B306" s="300" t="s">
        <v>2225</v>
      </c>
      <c r="C306" s="298" t="s">
        <v>904</v>
      </c>
      <c r="D306" s="298" t="s">
        <v>903</v>
      </c>
      <c r="E306" s="298" t="str">
        <f>CONCATENATE(SUM('Раздел 4'!O48:O48),"&lt;=",SUM('Раздел 4'!O10:O10))</f>
        <v>0&lt;=0</v>
      </c>
      <c r="F306" s="278"/>
    </row>
    <row r="307" spans="1:6" s="180" customFormat="1" ht="25.5">
      <c r="A307" s="302">
        <f>IF((SUM('Раздел 4'!P48:P48)&lt;=SUM('Раздел 4'!P10:P10)),"","Неверно!")</f>
      </c>
      <c r="B307" s="300" t="s">
        <v>2225</v>
      </c>
      <c r="C307" s="298" t="s">
        <v>905</v>
      </c>
      <c r="D307" s="298" t="s">
        <v>903</v>
      </c>
      <c r="E307" s="298" t="str">
        <f>CONCATENATE(SUM('Раздел 4'!P48:P48),"&lt;=",SUM('Раздел 4'!P10:P10))</f>
        <v>0&lt;=0</v>
      </c>
      <c r="F307" s="278"/>
    </row>
    <row r="308" spans="1:6" s="180" customFormat="1" ht="25.5">
      <c r="A308" s="302">
        <f>IF((SUM('Раздел 4'!Q48:Q48)&lt;=SUM('Раздел 4'!Q10:Q10)),"","Неверно!")</f>
      </c>
      <c r="B308" s="300" t="s">
        <v>2225</v>
      </c>
      <c r="C308" s="298" t="s">
        <v>906</v>
      </c>
      <c r="D308" s="298" t="s">
        <v>903</v>
      </c>
      <c r="E308" s="298" t="str">
        <f>CONCATENATE(SUM('Раздел 4'!Q48:Q48),"&lt;=",SUM('Раздел 4'!Q10:Q10))</f>
        <v>0&lt;=57</v>
      </c>
      <c r="F308" s="278"/>
    </row>
    <row r="309" spans="1:6" s="180" customFormat="1" ht="25.5">
      <c r="A309" s="302">
        <f>IF((SUM('Раздел 4'!R48:R48)&lt;=SUM('Раздел 4'!R10:R10)),"","Неверно!")</f>
      </c>
      <c r="B309" s="300" t="s">
        <v>2225</v>
      </c>
      <c r="C309" s="298" t="s">
        <v>907</v>
      </c>
      <c r="D309" s="298" t="s">
        <v>903</v>
      </c>
      <c r="E309" s="298" t="str">
        <f>CONCATENATE(SUM('Раздел 4'!R48:R48),"&lt;=",SUM('Раздел 4'!R10:R10))</f>
        <v>0&lt;=0</v>
      </c>
      <c r="F309" s="278"/>
    </row>
    <row r="310" spans="1:6" s="180" customFormat="1" ht="25.5">
      <c r="A310" s="302">
        <f>IF((SUM('Раздел 4'!S48:S48)&lt;=SUM('Раздел 4'!S10:S10)),"","Неверно!")</f>
      </c>
      <c r="B310" s="300" t="s">
        <v>2225</v>
      </c>
      <c r="C310" s="298" t="s">
        <v>908</v>
      </c>
      <c r="D310" s="298" t="s">
        <v>903</v>
      </c>
      <c r="E310" s="298" t="str">
        <f>CONCATENATE(SUM('Раздел 4'!S48:S48),"&lt;=",SUM('Раздел 4'!S10:S10))</f>
        <v>0&lt;=3</v>
      </c>
      <c r="F310" s="278"/>
    </row>
    <row r="311" spans="1:6" s="180" customFormat="1" ht="25.5">
      <c r="A311" s="302">
        <f>IF((SUM('Раздел 4'!T48:T48)&lt;=SUM('Раздел 4'!T10:T10)),"","Неверно!")</f>
      </c>
      <c r="B311" s="300" t="s">
        <v>2225</v>
      </c>
      <c r="C311" s="298" t="s">
        <v>909</v>
      </c>
      <c r="D311" s="298" t="s">
        <v>903</v>
      </c>
      <c r="E311" s="298" t="str">
        <f>CONCATENATE(SUM('Раздел 4'!T48:T48),"&lt;=",SUM('Раздел 4'!T10:T10))</f>
        <v>0&lt;=0</v>
      </c>
      <c r="F311" s="278"/>
    </row>
    <row r="312" spans="1:6" s="180" customFormat="1" ht="25.5">
      <c r="A312" s="302">
        <f>IF((SUM('Раздел 4'!U48:U48)&lt;=SUM('Раздел 4'!U10:U10)),"","Неверно!")</f>
      </c>
      <c r="B312" s="300" t="s">
        <v>2225</v>
      </c>
      <c r="C312" s="298" t="s">
        <v>910</v>
      </c>
      <c r="D312" s="298" t="s">
        <v>903</v>
      </c>
      <c r="E312" s="298" t="str">
        <f>CONCATENATE(SUM('Раздел 4'!U48:U48),"&lt;=",SUM('Раздел 4'!U10:U10))</f>
        <v>0&lt;=67</v>
      </c>
      <c r="F312" s="278"/>
    </row>
    <row r="313" spans="1:6" s="180" customFormat="1" ht="25.5">
      <c r="A313" s="302">
        <f>IF((SUM('Раздел 4'!V48:V48)&lt;=SUM('Раздел 4'!V10:V10)),"","Неверно!")</f>
      </c>
      <c r="B313" s="300" t="s">
        <v>2225</v>
      </c>
      <c r="C313" s="298" t="s">
        <v>911</v>
      </c>
      <c r="D313" s="298" t="s">
        <v>903</v>
      </c>
      <c r="E313" s="298" t="str">
        <f>CONCATENATE(SUM('Раздел 4'!V48:V48),"&lt;=",SUM('Раздел 4'!V10:V10))</f>
        <v>0&lt;=5</v>
      </c>
      <c r="F313" s="278"/>
    </row>
    <row r="314" spans="1:6" s="180" customFormat="1" ht="25.5">
      <c r="A314" s="302">
        <f>IF((SUM('Раздел 4'!W48:W48)&lt;=SUM('Раздел 4'!W10:W10)),"","Неверно!")</f>
      </c>
      <c r="B314" s="300" t="s">
        <v>2225</v>
      </c>
      <c r="C314" s="298" t="s">
        <v>912</v>
      </c>
      <c r="D314" s="298" t="s">
        <v>903</v>
      </c>
      <c r="E314" s="298" t="str">
        <f>CONCATENATE(SUM('Раздел 4'!W48:W48),"&lt;=",SUM('Раздел 4'!W10:W10))</f>
        <v>0&lt;=75</v>
      </c>
      <c r="F314" s="278"/>
    </row>
    <row r="315" spans="1:6" s="180" customFormat="1" ht="25.5">
      <c r="A315" s="302">
        <f>IF((SUM('Раздел 4'!X48:X48)&lt;=SUM('Раздел 4'!X10:X10)),"","Неверно!")</f>
      </c>
      <c r="B315" s="300" t="s">
        <v>2225</v>
      </c>
      <c r="C315" s="298" t="s">
        <v>913</v>
      </c>
      <c r="D315" s="298" t="s">
        <v>903</v>
      </c>
      <c r="E315" s="298" t="str">
        <f>CONCATENATE(SUM('Раздел 4'!X48:X48),"&lt;=",SUM('Раздел 4'!X10:X10))</f>
        <v>0&lt;=0</v>
      </c>
      <c r="F315" s="278"/>
    </row>
    <row r="316" spans="1:6" s="180" customFormat="1" ht="25.5">
      <c r="A316" s="302">
        <f>IF((SUM('Раздел 4'!G48:G48)&lt;=SUM('Раздел 4'!G10:G10)),"","Неверно!")</f>
      </c>
      <c r="B316" s="300" t="s">
        <v>2225</v>
      </c>
      <c r="C316" s="298" t="s">
        <v>914</v>
      </c>
      <c r="D316" s="298" t="s">
        <v>903</v>
      </c>
      <c r="E316" s="298" t="str">
        <f>CONCATENATE(SUM('Раздел 4'!G48:G48),"&lt;=",SUM('Раздел 4'!G10:G10))</f>
        <v>0&lt;=0</v>
      </c>
      <c r="F316" s="278"/>
    </row>
    <row r="317" spans="1:6" s="180" customFormat="1" ht="25.5">
      <c r="A317" s="302">
        <f>IF((SUM('Раздел 4'!Y48:Y48)&lt;=SUM('Раздел 4'!Y10:Y10)),"","Неверно!")</f>
      </c>
      <c r="B317" s="300" t="s">
        <v>2225</v>
      </c>
      <c r="C317" s="298" t="s">
        <v>915</v>
      </c>
      <c r="D317" s="298" t="s">
        <v>903</v>
      </c>
      <c r="E317" s="298" t="str">
        <f>CONCATENATE(SUM('Раздел 4'!Y48:Y48),"&lt;=",SUM('Раздел 4'!Y10:Y10))</f>
        <v>0&lt;=3</v>
      </c>
      <c r="F317" s="278"/>
    </row>
    <row r="318" spans="1:6" s="180" customFormat="1" ht="25.5">
      <c r="A318" s="302">
        <f>IF((SUM('Раздел 4'!Z48:Z48)&lt;=SUM('Раздел 4'!Z10:Z10)),"","Неверно!")</f>
      </c>
      <c r="B318" s="300" t="s">
        <v>2225</v>
      </c>
      <c r="C318" s="298" t="s">
        <v>916</v>
      </c>
      <c r="D318" s="298" t="s">
        <v>903</v>
      </c>
      <c r="E318" s="298" t="str">
        <f>CONCATENATE(SUM('Раздел 4'!Z48:Z48),"&lt;=",SUM('Раздел 4'!Z10:Z10))</f>
        <v>0&lt;=0</v>
      </c>
      <c r="F318" s="278"/>
    </row>
    <row r="319" spans="1:6" s="180" customFormat="1" ht="25.5">
      <c r="A319" s="302">
        <f>IF((SUM('Раздел 4'!AA48:AA48)&lt;=SUM('Раздел 4'!AA10:AA10)),"","Неверно!")</f>
      </c>
      <c r="B319" s="300" t="s">
        <v>2225</v>
      </c>
      <c r="C319" s="298" t="s">
        <v>917</v>
      </c>
      <c r="D319" s="298" t="s">
        <v>903</v>
      </c>
      <c r="E319" s="298" t="str">
        <f>CONCATENATE(SUM('Раздел 4'!AA48:AA48),"&lt;=",SUM('Раздел 4'!AA10:AA10))</f>
        <v>0&lt;=0</v>
      </c>
      <c r="F319" s="278"/>
    </row>
    <row r="320" spans="1:6" s="180" customFormat="1" ht="25.5">
      <c r="A320" s="302">
        <f>IF((SUM('Раздел 4'!AB48:AB48)&lt;=SUM('Раздел 4'!AB10:AB10)),"","Неверно!")</f>
      </c>
      <c r="B320" s="300" t="s">
        <v>2225</v>
      </c>
      <c r="C320" s="298" t="s">
        <v>918</v>
      </c>
      <c r="D320" s="298" t="s">
        <v>903</v>
      </c>
      <c r="E320" s="298" t="str">
        <f>CONCATENATE(SUM('Раздел 4'!AB48:AB48),"&lt;=",SUM('Раздел 4'!AB10:AB10))</f>
        <v>0&lt;=0</v>
      </c>
      <c r="F320" s="278"/>
    </row>
    <row r="321" spans="1:6" s="180" customFormat="1" ht="25.5">
      <c r="A321" s="302">
        <f>IF((SUM('Раздел 4'!AC48:AC48)&lt;=SUM('Раздел 4'!AC10:AC10)),"","Неверно!")</f>
      </c>
      <c r="B321" s="300" t="s">
        <v>2225</v>
      </c>
      <c r="C321" s="298" t="s">
        <v>919</v>
      </c>
      <c r="D321" s="298" t="s">
        <v>903</v>
      </c>
      <c r="E321" s="298" t="str">
        <f>CONCATENATE(SUM('Раздел 4'!AC48:AC48),"&lt;=",SUM('Раздел 4'!AC10:AC10))</f>
        <v>0&lt;=3</v>
      </c>
      <c r="F321" s="278"/>
    </row>
    <row r="322" spans="1:6" s="180" customFormat="1" ht="25.5">
      <c r="A322" s="302">
        <f>IF((SUM('Раздел 4'!AD48:AD48)&lt;=SUM('Раздел 4'!AD10:AD10)),"","Неверно!")</f>
      </c>
      <c r="B322" s="300" t="s">
        <v>2225</v>
      </c>
      <c r="C322" s="298" t="s">
        <v>920</v>
      </c>
      <c r="D322" s="298" t="s">
        <v>903</v>
      </c>
      <c r="E322" s="298" t="str">
        <f>CONCATENATE(SUM('Раздел 4'!AD48:AD48),"&lt;=",SUM('Раздел 4'!AD10:AD10))</f>
        <v>0&lt;=0</v>
      </c>
      <c r="F322" s="278"/>
    </row>
    <row r="323" spans="1:6" s="180" customFormat="1" ht="25.5">
      <c r="A323" s="302">
        <f>IF((SUM('Раздел 4'!AE48:AE48)&lt;=SUM('Раздел 4'!AE10:AE10)),"","Неверно!")</f>
      </c>
      <c r="B323" s="300" t="s">
        <v>2225</v>
      </c>
      <c r="C323" s="298" t="s">
        <v>921</v>
      </c>
      <c r="D323" s="298" t="s">
        <v>903</v>
      </c>
      <c r="E323" s="298" t="str">
        <f>CONCATENATE(SUM('Раздел 4'!AE48:AE48),"&lt;=",SUM('Раздел 4'!AE10:AE10))</f>
        <v>0&lt;=0</v>
      </c>
      <c r="F323" s="278"/>
    </row>
    <row r="324" spans="1:6" s="180" customFormat="1" ht="25.5">
      <c r="A324" s="302">
        <f>IF((SUM('Раздел 4'!AF48:AF48)&lt;=SUM('Раздел 4'!AF10:AF10)),"","Неверно!")</f>
      </c>
      <c r="B324" s="300" t="s">
        <v>2225</v>
      </c>
      <c r="C324" s="298" t="s">
        <v>922</v>
      </c>
      <c r="D324" s="298" t="s">
        <v>903</v>
      </c>
      <c r="E324" s="298" t="str">
        <f>CONCATENATE(SUM('Раздел 4'!AF48:AF48),"&lt;=",SUM('Раздел 4'!AF10:AF10))</f>
        <v>0&lt;=1</v>
      </c>
      <c r="F324" s="278"/>
    </row>
    <row r="325" spans="1:6" s="180" customFormat="1" ht="25.5">
      <c r="A325" s="302">
        <f>IF((SUM('Раздел 4'!AG48:AG48)&lt;=SUM('Раздел 4'!AG10:AG10)),"","Неверно!")</f>
      </c>
      <c r="B325" s="300" t="s">
        <v>2225</v>
      </c>
      <c r="C325" s="298" t="s">
        <v>923</v>
      </c>
      <c r="D325" s="298" t="s">
        <v>903</v>
      </c>
      <c r="E325" s="298" t="str">
        <f>CONCATENATE(SUM('Раздел 4'!AG48:AG48),"&lt;=",SUM('Раздел 4'!AG10:AG10))</f>
        <v>0&lt;=22</v>
      </c>
      <c r="F325" s="278"/>
    </row>
    <row r="326" spans="1:6" s="180" customFormat="1" ht="25.5">
      <c r="A326" s="302">
        <f>IF((SUM('Раздел 4'!AH48:AH48)&lt;=SUM('Раздел 4'!AH10:AH10)),"","Неверно!")</f>
      </c>
      <c r="B326" s="300" t="s">
        <v>2225</v>
      </c>
      <c r="C326" s="298" t="s">
        <v>924</v>
      </c>
      <c r="D326" s="298" t="s">
        <v>903</v>
      </c>
      <c r="E326" s="298" t="str">
        <f>CONCATENATE(SUM('Раздел 4'!AH48:AH48),"&lt;=",SUM('Раздел 4'!AH10:AH10))</f>
        <v>0&lt;=240</v>
      </c>
      <c r="F326" s="278"/>
    </row>
    <row r="327" spans="1:6" s="180" customFormat="1" ht="25.5">
      <c r="A327" s="302">
        <f>IF((SUM('Раздел 4'!H48:H48)&lt;=SUM('Раздел 4'!H10:H10)),"","Неверно!")</f>
      </c>
      <c r="B327" s="300" t="s">
        <v>2225</v>
      </c>
      <c r="C327" s="298" t="s">
        <v>925</v>
      </c>
      <c r="D327" s="298" t="s">
        <v>903</v>
      </c>
      <c r="E327" s="298" t="str">
        <f>CONCATENATE(SUM('Раздел 4'!H48:H48),"&lt;=",SUM('Раздел 4'!H10:H10))</f>
        <v>0&lt;=49</v>
      </c>
      <c r="F327" s="278"/>
    </row>
    <row r="328" spans="1:6" s="180" customFormat="1" ht="25.5">
      <c r="A328" s="302">
        <f>IF((SUM('Раздел 4'!AI48:AI48)&lt;=SUM('Раздел 4'!AI10:AI10)),"","Неверно!")</f>
      </c>
      <c r="B328" s="300" t="s">
        <v>2225</v>
      </c>
      <c r="C328" s="298" t="s">
        <v>926</v>
      </c>
      <c r="D328" s="298" t="s">
        <v>903</v>
      </c>
      <c r="E328" s="298" t="str">
        <f>CONCATENATE(SUM('Раздел 4'!AI48:AI48),"&lt;=",SUM('Раздел 4'!AI10:AI10))</f>
        <v>0&lt;=420</v>
      </c>
      <c r="F328" s="278"/>
    </row>
    <row r="329" spans="1:6" s="180" customFormat="1" ht="25.5">
      <c r="A329" s="302">
        <f>IF((SUM('Раздел 4'!AJ48:AJ48)&lt;=SUM('Раздел 4'!AJ10:AJ10)),"","Неверно!")</f>
      </c>
      <c r="B329" s="300" t="s">
        <v>2225</v>
      </c>
      <c r="C329" s="298" t="s">
        <v>927</v>
      </c>
      <c r="D329" s="298" t="s">
        <v>903</v>
      </c>
      <c r="E329" s="298" t="str">
        <f>CONCATENATE(SUM('Раздел 4'!AJ48:AJ48),"&lt;=",SUM('Раздел 4'!AJ10:AJ10))</f>
        <v>0&lt;=18</v>
      </c>
      <c r="F329" s="278"/>
    </row>
    <row r="330" spans="1:6" s="180" customFormat="1" ht="25.5">
      <c r="A330" s="302">
        <f>IF((SUM('Раздел 4'!AK48:AK48)&lt;=SUM('Раздел 4'!AK10:AK10)),"","Неверно!")</f>
      </c>
      <c r="B330" s="300" t="s">
        <v>2225</v>
      </c>
      <c r="C330" s="298" t="s">
        <v>928</v>
      </c>
      <c r="D330" s="298" t="s">
        <v>903</v>
      </c>
      <c r="E330" s="298" t="str">
        <f>CONCATENATE(SUM('Раздел 4'!AK48:AK48),"&lt;=",SUM('Раздел 4'!AK10:AK10))</f>
        <v>0&lt;=1</v>
      </c>
      <c r="F330" s="278"/>
    </row>
    <row r="331" spans="1:6" s="180" customFormat="1" ht="25.5">
      <c r="A331" s="302">
        <f>IF((SUM('Раздел 4'!AL48:AL48)&lt;=SUM('Раздел 4'!AL10:AL10)),"","Неверно!")</f>
      </c>
      <c r="B331" s="300" t="s">
        <v>2225</v>
      </c>
      <c r="C331" s="298" t="s">
        <v>929</v>
      </c>
      <c r="D331" s="298" t="s">
        <v>903</v>
      </c>
      <c r="E331" s="298" t="str">
        <f>CONCATENATE(SUM('Раздел 4'!AL48:AL48),"&lt;=",SUM('Раздел 4'!AL10:AL10))</f>
        <v>0&lt;=533</v>
      </c>
      <c r="F331" s="278"/>
    </row>
    <row r="332" spans="1:6" s="180" customFormat="1" ht="25.5">
      <c r="A332" s="302">
        <f>IF((SUM('Раздел 4'!AM48:AM48)&lt;=SUM('Раздел 4'!AM10:AM10)),"","Неверно!")</f>
      </c>
      <c r="B332" s="300" t="s">
        <v>2225</v>
      </c>
      <c r="C332" s="298" t="s">
        <v>930</v>
      </c>
      <c r="D332" s="298" t="s">
        <v>903</v>
      </c>
      <c r="E332" s="298" t="str">
        <f>CONCATENATE(SUM('Раздел 4'!AM48:AM48),"&lt;=",SUM('Раздел 4'!AM10:AM10))</f>
        <v>0&lt;=2192</v>
      </c>
      <c r="F332" s="278"/>
    </row>
    <row r="333" spans="1:6" s="180" customFormat="1" ht="25.5">
      <c r="A333" s="302">
        <f>IF((SUM('Раздел 4'!AN48:AN48)&lt;=SUM('Раздел 4'!AN10:AN10)),"","Неверно!")</f>
      </c>
      <c r="B333" s="300" t="s">
        <v>2225</v>
      </c>
      <c r="C333" s="298" t="s">
        <v>931</v>
      </c>
      <c r="D333" s="298" t="s">
        <v>903</v>
      </c>
      <c r="E333" s="298" t="str">
        <f>CONCATENATE(SUM('Раздел 4'!AN48:AN48),"&lt;=",SUM('Раздел 4'!AN10:AN10))</f>
        <v>0&lt;=3561</v>
      </c>
      <c r="F333" s="278"/>
    </row>
    <row r="334" spans="1:6" s="180" customFormat="1" ht="25.5">
      <c r="A334" s="302">
        <f>IF((SUM('Раздел 4'!AO48:AO48)&lt;=SUM('Раздел 4'!AO10:AO10)),"","Неверно!")</f>
      </c>
      <c r="B334" s="300" t="s">
        <v>2225</v>
      </c>
      <c r="C334" s="298" t="s">
        <v>932</v>
      </c>
      <c r="D334" s="298" t="s">
        <v>903</v>
      </c>
      <c r="E334" s="298" t="str">
        <f>CONCATENATE(SUM('Раздел 4'!AO48:AO48),"&lt;=",SUM('Раздел 4'!AO10:AO10))</f>
        <v>0&lt;=8</v>
      </c>
      <c r="F334" s="278"/>
    </row>
    <row r="335" spans="1:6" s="180" customFormat="1" ht="25.5">
      <c r="A335" s="302">
        <f>IF((SUM('Раздел 4'!AP48:AP48)&lt;=SUM('Раздел 4'!AP10:AP10)),"","Неверно!")</f>
      </c>
      <c r="B335" s="300" t="s">
        <v>2225</v>
      </c>
      <c r="C335" s="298" t="s">
        <v>933</v>
      </c>
      <c r="D335" s="298" t="s">
        <v>903</v>
      </c>
      <c r="E335" s="298" t="str">
        <f>CONCATENATE(SUM('Раздел 4'!AP48:AP48),"&lt;=",SUM('Раздел 4'!AP10:AP10))</f>
        <v>0&lt;=64</v>
      </c>
      <c r="F335" s="278"/>
    </row>
    <row r="336" spans="1:6" s="180" customFormat="1" ht="25.5">
      <c r="A336" s="302">
        <f>IF((SUM('Раздел 4'!AQ48:AQ48)&lt;=SUM('Раздел 4'!AQ10:AQ10)),"","Неверно!")</f>
      </c>
      <c r="B336" s="300" t="s">
        <v>2225</v>
      </c>
      <c r="C336" s="298" t="s">
        <v>934</v>
      </c>
      <c r="D336" s="298" t="s">
        <v>903</v>
      </c>
      <c r="E336" s="298" t="str">
        <f>CONCATENATE(SUM('Раздел 4'!AQ48:AQ48),"&lt;=",SUM('Раздел 4'!AQ10:AQ10))</f>
        <v>0&lt;=8</v>
      </c>
      <c r="F336" s="278"/>
    </row>
    <row r="337" spans="1:6" s="180" customFormat="1" ht="25.5">
      <c r="A337" s="302">
        <f>IF((SUM('Раздел 4'!AR48:AR48)&lt;=SUM('Раздел 4'!AR10:AR10)),"","Неверно!")</f>
      </c>
      <c r="B337" s="300" t="s">
        <v>2225</v>
      </c>
      <c r="C337" s="298" t="s">
        <v>935</v>
      </c>
      <c r="D337" s="298" t="s">
        <v>903</v>
      </c>
      <c r="E337" s="298" t="str">
        <f>CONCATENATE(SUM('Раздел 4'!AR48:AR48),"&lt;=",SUM('Раздел 4'!AR10:AR10))</f>
        <v>0&lt;=55</v>
      </c>
      <c r="F337" s="278"/>
    </row>
    <row r="338" spans="1:6" s="180" customFormat="1" ht="25.5">
      <c r="A338" s="302">
        <f>IF((SUM('Раздел 4'!I48:I48)&lt;=SUM('Раздел 4'!I10:I10)),"","Неверно!")</f>
      </c>
      <c r="B338" s="300" t="s">
        <v>2225</v>
      </c>
      <c r="C338" s="298" t="s">
        <v>936</v>
      </c>
      <c r="D338" s="298" t="s">
        <v>903</v>
      </c>
      <c r="E338" s="298" t="str">
        <f>CONCATENATE(SUM('Раздел 4'!I48:I48),"&lt;=",SUM('Раздел 4'!I10:I10))</f>
        <v>0&lt;=0</v>
      </c>
      <c r="F338" s="278"/>
    </row>
    <row r="339" spans="1:6" s="180" customFormat="1" ht="25.5">
      <c r="A339" s="302">
        <f>IF((SUM('Раздел 4'!AS48:AS48)&lt;=SUM('Раздел 4'!AS10:AS10)),"","Неверно!")</f>
      </c>
      <c r="B339" s="300" t="s">
        <v>2225</v>
      </c>
      <c r="C339" s="298" t="s">
        <v>937</v>
      </c>
      <c r="D339" s="298" t="s">
        <v>903</v>
      </c>
      <c r="E339" s="298" t="str">
        <f>CONCATENATE(SUM('Раздел 4'!AS48:AS48),"&lt;=",SUM('Раздел 4'!AS10:AS10))</f>
        <v>0&lt;=0</v>
      </c>
      <c r="F339" s="278"/>
    </row>
    <row r="340" spans="1:6" s="180" customFormat="1" ht="25.5">
      <c r="A340" s="302">
        <f>IF((SUM('Раздел 4'!AT48:AT48)&lt;=SUM('Раздел 4'!AT10:AT10)),"","Неверно!")</f>
      </c>
      <c r="B340" s="300" t="s">
        <v>2225</v>
      </c>
      <c r="C340" s="298" t="s">
        <v>938</v>
      </c>
      <c r="D340" s="298" t="s">
        <v>903</v>
      </c>
      <c r="E340" s="298" t="str">
        <f>CONCATENATE(SUM('Раздел 4'!AT48:AT48),"&lt;=",SUM('Раздел 4'!AT10:AT10))</f>
        <v>0&lt;=0</v>
      </c>
      <c r="F340" s="278"/>
    </row>
    <row r="341" spans="1:6" s="180" customFormat="1" ht="25.5">
      <c r="A341" s="302">
        <f>IF((SUM('Раздел 4'!AU48:AU48)&lt;=SUM('Раздел 4'!AU10:AU10)),"","Неверно!")</f>
      </c>
      <c r="B341" s="300" t="s">
        <v>2225</v>
      </c>
      <c r="C341" s="298" t="s">
        <v>939</v>
      </c>
      <c r="D341" s="298" t="s">
        <v>903</v>
      </c>
      <c r="E341" s="298" t="str">
        <f>CONCATENATE(SUM('Раздел 4'!AU48:AU48),"&lt;=",SUM('Раздел 4'!AU10:AU10))</f>
        <v>0&lt;=0</v>
      </c>
      <c r="F341" s="278"/>
    </row>
    <row r="342" spans="1:6" s="180" customFormat="1" ht="25.5">
      <c r="A342" s="302">
        <f>IF((SUM('Раздел 4'!AV48:AV48)&lt;=SUM('Раздел 4'!AV10:AV10)),"","Неверно!")</f>
      </c>
      <c r="B342" s="300" t="s">
        <v>2225</v>
      </c>
      <c r="C342" s="298" t="s">
        <v>940</v>
      </c>
      <c r="D342" s="298" t="s">
        <v>903</v>
      </c>
      <c r="E342" s="298" t="str">
        <f>CONCATENATE(SUM('Раздел 4'!AV48:AV48),"&lt;=",SUM('Раздел 4'!AV10:AV10))</f>
        <v>0&lt;=818</v>
      </c>
      <c r="F342" s="278"/>
    </row>
    <row r="343" spans="1:6" s="180" customFormat="1" ht="25.5">
      <c r="A343" s="302">
        <f>IF((SUM('Раздел 4'!J48:J48)&lt;=SUM('Раздел 4'!J10:J10)),"","Неверно!")</f>
      </c>
      <c r="B343" s="300" t="s">
        <v>2225</v>
      </c>
      <c r="C343" s="298" t="s">
        <v>941</v>
      </c>
      <c r="D343" s="298" t="s">
        <v>903</v>
      </c>
      <c r="E343" s="298" t="str">
        <f>CONCATENATE(SUM('Раздел 4'!J48:J48),"&lt;=",SUM('Раздел 4'!J10:J10))</f>
        <v>0&lt;=3</v>
      </c>
      <c r="F343" s="278"/>
    </row>
    <row r="344" spans="1:6" s="180" customFormat="1" ht="25.5">
      <c r="A344" s="302">
        <f>IF((SUM('Раздел 4'!K48:K48)&lt;=SUM('Раздел 4'!K10:K10)),"","Неверно!")</f>
      </c>
      <c r="B344" s="300" t="s">
        <v>2225</v>
      </c>
      <c r="C344" s="298" t="s">
        <v>942</v>
      </c>
      <c r="D344" s="298" t="s">
        <v>903</v>
      </c>
      <c r="E344" s="298" t="str">
        <f>CONCATENATE(SUM('Раздел 4'!K48:K48),"&lt;=",SUM('Раздел 4'!K10:K10))</f>
        <v>0&lt;=5</v>
      </c>
      <c r="F344" s="278"/>
    </row>
    <row r="345" spans="1:6" s="180" customFormat="1" ht="25.5">
      <c r="A345" s="302">
        <f>IF((SUM('Раздел 4'!L48:L48)&lt;=SUM('Раздел 4'!L10:L10)),"","Неверно!")</f>
      </c>
      <c r="B345" s="300" t="s">
        <v>2225</v>
      </c>
      <c r="C345" s="298" t="s">
        <v>943</v>
      </c>
      <c r="D345" s="298" t="s">
        <v>903</v>
      </c>
      <c r="E345" s="298" t="str">
        <f>CONCATENATE(SUM('Раздел 4'!L48:L48),"&lt;=",SUM('Раздел 4'!L10:L10))</f>
        <v>0&lt;=0</v>
      </c>
      <c r="F345" s="278"/>
    </row>
    <row r="346" spans="1:6" s="180" customFormat="1" ht="25.5">
      <c r="A346" s="302">
        <f>IF((SUM('Раздел 4'!M48:M48)&lt;=SUM('Раздел 4'!M10:M10)),"","Неверно!")</f>
      </c>
      <c r="B346" s="300" t="s">
        <v>2225</v>
      </c>
      <c r="C346" s="298" t="s">
        <v>944</v>
      </c>
      <c r="D346" s="298" t="s">
        <v>903</v>
      </c>
      <c r="E346" s="298" t="str">
        <f>CONCATENATE(SUM('Раздел 4'!M48:M48),"&lt;=",SUM('Раздел 4'!M10:M10))</f>
        <v>0&lt;=0</v>
      </c>
      <c r="F346" s="278"/>
    </row>
    <row r="347" spans="1:6" s="180" customFormat="1" ht="25.5">
      <c r="A347" s="302">
        <f>IF((SUM('Раздел 4'!N48:N48)&lt;=SUM('Раздел 4'!N10:N10)),"","Неверно!")</f>
      </c>
      <c r="B347" s="300" t="s">
        <v>2225</v>
      </c>
      <c r="C347" s="298" t="s">
        <v>945</v>
      </c>
      <c r="D347" s="298" t="s">
        <v>903</v>
      </c>
      <c r="E347" s="298" t="str">
        <f>CONCATENATE(SUM('Раздел 4'!N48:N48),"&lt;=",SUM('Раздел 4'!N10:N10))</f>
        <v>0&lt;=0</v>
      </c>
      <c r="F347" s="278"/>
    </row>
    <row r="348" spans="1:6" s="180" customFormat="1" ht="25.5">
      <c r="A348" s="302">
        <f>IF((SUM('Разделы 1, 2, 3'!D9:D9)=SUM('Разделы 1, 2, 3'!E9:G9)),"","Неверно!")</f>
      </c>
      <c r="B348" s="300" t="s">
        <v>2226</v>
      </c>
      <c r="C348" s="298" t="s">
        <v>7</v>
      </c>
      <c r="D348" s="298" t="s">
        <v>707</v>
      </c>
      <c r="E348" s="298" t="str">
        <f>CONCATENATE(SUM('Разделы 1, 2, 3'!D9:D9),"=",SUM('Разделы 1, 2, 3'!E9:G9))</f>
        <v>3537=3537</v>
      </c>
      <c r="F348" s="278"/>
    </row>
    <row r="349" spans="1:6" s="180" customFormat="1" ht="25.5">
      <c r="A349" s="302">
        <f>IF((SUM('Разделы 1, 2, 3'!D10:D10)=SUM('Разделы 1, 2, 3'!E10:G10)),"","Неверно!")</f>
      </c>
      <c r="B349" s="300" t="s">
        <v>2226</v>
      </c>
      <c r="C349" s="298" t="s">
        <v>8</v>
      </c>
      <c r="D349" s="298" t="s">
        <v>707</v>
      </c>
      <c r="E349" s="298" t="str">
        <f>CONCATENATE(SUM('Разделы 1, 2, 3'!D10:D10),"=",SUM('Разделы 1, 2, 3'!E10:G10))</f>
        <v>844=844</v>
      </c>
      <c r="F349" s="278"/>
    </row>
    <row r="350" spans="1:6" s="180" customFormat="1" ht="25.5">
      <c r="A350" s="302">
        <f>IF((SUM('Разделы 1, 2, 3'!D11:D11)=SUM('Разделы 1, 2, 3'!E11:G11)),"","Неверно!")</f>
      </c>
      <c r="B350" s="300" t="s">
        <v>2226</v>
      </c>
      <c r="C350" s="298" t="s">
        <v>9</v>
      </c>
      <c r="D350" s="298" t="s">
        <v>707</v>
      </c>
      <c r="E350" s="298" t="str">
        <f>CONCATENATE(SUM('Разделы 1, 2, 3'!D11:D11),"=",SUM('Разделы 1, 2, 3'!E11:G11))</f>
        <v>50=50</v>
      </c>
      <c r="F350" s="278"/>
    </row>
    <row r="351" spans="1:6" s="180" customFormat="1" ht="25.5">
      <c r="A351" s="302">
        <f>IF((SUM('Разделы 1, 2, 3'!D12:D12)=SUM('Разделы 1, 2, 3'!E12:G12)),"","Неверно!")</f>
      </c>
      <c r="B351" s="300" t="s">
        <v>2226</v>
      </c>
      <c r="C351" s="298" t="s">
        <v>10</v>
      </c>
      <c r="D351" s="298" t="s">
        <v>707</v>
      </c>
      <c r="E351" s="298" t="str">
        <f>CONCATENATE(SUM('Разделы 1, 2, 3'!D12:D12),"=",SUM('Разделы 1, 2, 3'!E12:G12))</f>
        <v>1747=1747</v>
      </c>
      <c r="F351" s="278"/>
    </row>
    <row r="352" spans="1:6" s="180" customFormat="1" ht="25.5">
      <c r="A352" s="302">
        <f>IF((SUM('Разделы 1, 2, 3'!D13:D13)=SUM('Разделы 1, 2, 3'!E13:G13)),"","Неверно!")</f>
      </c>
      <c r="B352" s="300" t="s">
        <v>2226</v>
      </c>
      <c r="C352" s="298" t="s">
        <v>11</v>
      </c>
      <c r="D352" s="298" t="s">
        <v>707</v>
      </c>
      <c r="E352" s="298" t="str">
        <f>CONCATENATE(SUM('Разделы 1, 2, 3'!D13:D13),"=",SUM('Разделы 1, 2, 3'!E13:G13))</f>
        <v>896=896</v>
      </c>
      <c r="F352" s="278"/>
    </row>
    <row r="353" spans="1:6" s="180" customFormat="1" ht="15.75">
      <c r="A353" s="302">
        <f>IF((SUM('Разделы 5, 6, 7, 8'!J26:J26)=SUM('Разделы 5, 6, 7, 8'!J27:J30)),"","Неверно!")</f>
      </c>
      <c r="B353" s="300" t="s">
        <v>2227</v>
      </c>
      <c r="C353" s="298" t="s">
        <v>322</v>
      </c>
      <c r="D353" s="298" t="s">
        <v>696</v>
      </c>
      <c r="E353" s="298" t="str">
        <f>CONCATENATE(SUM('Разделы 5, 6, 7, 8'!J26:J26),"=",SUM('Разделы 5, 6, 7, 8'!J27:J30))</f>
        <v>664=664</v>
      </c>
      <c r="F353" s="278"/>
    </row>
    <row r="354" spans="1:6" s="180" customFormat="1" ht="15.75">
      <c r="A354" s="302">
        <f>IF((SUM('Разделы 5, 6, 7, 8'!S26:S26)=SUM('Разделы 5, 6, 7, 8'!S27:S30)),"","Неверно!")</f>
      </c>
      <c r="B354" s="300" t="s">
        <v>2227</v>
      </c>
      <c r="C354" s="298" t="s">
        <v>323</v>
      </c>
      <c r="D354" s="298" t="s">
        <v>696</v>
      </c>
      <c r="E354" s="298" t="str">
        <f>CONCATENATE(SUM('Разделы 5, 6, 7, 8'!S26:S26),"=",SUM('Разделы 5, 6, 7, 8'!S27:S30))</f>
        <v>0=0</v>
      </c>
      <c r="F354" s="278"/>
    </row>
    <row r="355" spans="1:6" s="180" customFormat="1" ht="15.75">
      <c r="A355" s="302">
        <f>IF((SUM('Разделы 5, 6, 7, 8'!T26:T26)=SUM('Разделы 5, 6, 7, 8'!T27:T30)),"","Неверно!")</f>
      </c>
      <c r="B355" s="300" t="s">
        <v>2227</v>
      </c>
      <c r="C355" s="298" t="s">
        <v>2228</v>
      </c>
      <c r="D355" s="298" t="s">
        <v>696</v>
      </c>
      <c r="E355" s="298" t="str">
        <f>CONCATENATE(SUM('Разделы 5, 6, 7, 8'!T26:T26),"=",SUM('Разделы 5, 6, 7, 8'!T27:T30))</f>
        <v>0=0</v>
      </c>
      <c r="F355" s="278"/>
    </row>
    <row r="356" spans="1:6" s="180" customFormat="1" ht="15.75">
      <c r="A356" s="302">
        <f>IF((SUM('Разделы 5, 6, 7, 8'!U26:U26)=SUM('Разделы 5, 6, 7, 8'!U27:U30)),"","Неверно!")</f>
      </c>
      <c r="B356" s="300" t="s">
        <v>2227</v>
      </c>
      <c r="C356" s="298" t="s">
        <v>2229</v>
      </c>
      <c r="D356" s="298" t="s">
        <v>696</v>
      </c>
      <c r="E356" s="298" t="str">
        <f>CONCATENATE(SUM('Разделы 5, 6, 7, 8'!U26:U26),"=",SUM('Разделы 5, 6, 7, 8'!U27:U30))</f>
        <v>0=0</v>
      </c>
      <c r="F356" s="278"/>
    </row>
    <row r="357" spans="1:6" s="180" customFormat="1" ht="15.75">
      <c r="A357" s="302">
        <f>IF((SUM('Разделы 5, 6, 7, 8'!K26:K26)=SUM('Разделы 5, 6, 7, 8'!K27:K30)),"","Неверно!")</f>
      </c>
      <c r="B357" s="300" t="s">
        <v>2227</v>
      </c>
      <c r="C357" s="298" t="s">
        <v>324</v>
      </c>
      <c r="D357" s="298" t="s">
        <v>696</v>
      </c>
      <c r="E357" s="298" t="str">
        <f>CONCATENATE(SUM('Разделы 5, 6, 7, 8'!K26:K26),"=",SUM('Разделы 5, 6, 7, 8'!K27:K30))</f>
        <v>5=5</v>
      </c>
      <c r="F357" s="278"/>
    </row>
    <row r="358" spans="1:6" s="180" customFormat="1" ht="15.75">
      <c r="A358" s="302">
        <f>IF((SUM('Разделы 5, 6, 7, 8'!L26:L26)=SUM('Разделы 5, 6, 7, 8'!L27:L30)),"","Неверно!")</f>
      </c>
      <c r="B358" s="300" t="s">
        <v>2227</v>
      </c>
      <c r="C358" s="298" t="s">
        <v>0</v>
      </c>
      <c r="D358" s="298" t="s">
        <v>696</v>
      </c>
      <c r="E358" s="298" t="str">
        <f>CONCATENATE(SUM('Разделы 5, 6, 7, 8'!L26:L26),"=",SUM('Разделы 5, 6, 7, 8'!L27:L30))</f>
        <v>49=49</v>
      </c>
      <c r="F358" s="278"/>
    </row>
    <row r="359" spans="1:6" s="180" customFormat="1" ht="15.75">
      <c r="A359" s="302">
        <f>IF((SUM('Разделы 5, 6, 7, 8'!M26:M26)=SUM('Разделы 5, 6, 7, 8'!M27:M30)),"","Неверно!")</f>
      </c>
      <c r="B359" s="300" t="s">
        <v>2227</v>
      </c>
      <c r="C359" s="298" t="s">
        <v>1</v>
      </c>
      <c r="D359" s="298" t="s">
        <v>696</v>
      </c>
      <c r="E359" s="298" t="str">
        <f>CONCATENATE(SUM('Разделы 5, 6, 7, 8'!M26:M26),"=",SUM('Разделы 5, 6, 7, 8'!M27:M30))</f>
        <v>0=0</v>
      </c>
      <c r="F359" s="278"/>
    </row>
    <row r="360" spans="1:6" s="180" customFormat="1" ht="15.75">
      <c r="A360" s="302">
        <f>IF((SUM('Разделы 5, 6, 7, 8'!N26:N26)=SUM('Разделы 5, 6, 7, 8'!N27:N30)),"","Неверно!")</f>
      </c>
      <c r="B360" s="300" t="s">
        <v>2227</v>
      </c>
      <c r="C360" s="298" t="s">
        <v>2</v>
      </c>
      <c r="D360" s="298" t="s">
        <v>696</v>
      </c>
      <c r="E360" s="298" t="str">
        <f>CONCATENATE(SUM('Разделы 5, 6, 7, 8'!N26:N26),"=",SUM('Разделы 5, 6, 7, 8'!N27:N30))</f>
        <v>1=1</v>
      </c>
      <c r="F360" s="278"/>
    </row>
    <row r="361" spans="1:6" s="180" customFormat="1" ht="15.75">
      <c r="A361" s="302">
        <f>IF((SUM('Разделы 5, 6, 7, 8'!O26:O26)=SUM('Разделы 5, 6, 7, 8'!O27:O30)),"","Неверно!")</f>
      </c>
      <c r="B361" s="300" t="s">
        <v>2227</v>
      </c>
      <c r="C361" s="298" t="s">
        <v>3</v>
      </c>
      <c r="D361" s="298" t="s">
        <v>696</v>
      </c>
      <c r="E361" s="298" t="str">
        <f>CONCATENATE(SUM('Разделы 5, 6, 7, 8'!O26:O26),"=",SUM('Разделы 5, 6, 7, 8'!O27:O30))</f>
        <v>0=0</v>
      </c>
      <c r="F361" s="278"/>
    </row>
    <row r="362" spans="1:6" s="180" customFormat="1" ht="15.75">
      <c r="A362" s="302">
        <f>IF((SUM('Разделы 5, 6, 7, 8'!P26:P26)=SUM('Разделы 5, 6, 7, 8'!P27:P30)),"","Неверно!")</f>
      </c>
      <c r="B362" s="300" t="s">
        <v>2227</v>
      </c>
      <c r="C362" s="298" t="s">
        <v>4</v>
      </c>
      <c r="D362" s="298" t="s">
        <v>696</v>
      </c>
      <c r="E362" s="298" t="str">
        <f>CONCATENATE(SUM('Разделы 5, 6, 7, 8'!P26:P26),"=",SUM('Разделы 5, 6, 7, 8'!P27:P30))</f>
        <v>0=0</v>
      </c>
      <c r="F362" s="278"/>
    </row>
    <row r="363" spans="1:6" s="180" customFormat="1" ht="15.75">
      <c r="A363" s="302">
        <f>IF((SUM('Разделы 5, 6, 7, 8'!Q26:Q26)=SUM('Разделы 5, 6, 7, 8'!Q27:Q30)),"","Неверно!")</f>
      </c>
      <c r="B363" s="300" t="s">
        <v>2227</v>
      </c>
      <c r="C363" s="298" t="s">
        <v>5</v>
      </c>
      <c r="D363" s="298" t="s">
        <v>696</v>
      </c>
      <c r="E363" s="298" t="str">
        <f>CONCATENATE(SUM('Разделы 5, 6, 7, 8'!Q26:Q26),"=",SUM('Разделы 5, 6, 7, 8'!Q27:Q30))</f>
        <v>0=0</v>
      </c>
      <c r="F363" s="278"/>
    </row>
    <row r="364" spans="1:6" s="180" customFormat="1" ht="15.75">
      <c r="A364" s="302">
        <f>IF((SUM('Разделы 5, 6, 7, 8'!R26:R26)=SUM('Разделы 5, 6, 7, 8'!R27:R30)),"","Неверно!")</f>
      </c>
      <c r="B364" s="300" t="s">
        <v>2227</v>
      </c>
      <c r="C364" s="298" t="s">
        <v>6</v>
      </c>
      <c r="D364" s="298" t="s">
        <v>696</v>
      </c>
      <c r="E364" s="298" t="str">
        <f>CONCATENATE(SUM('Разделы 5, 6, 7, 8'!R26:R26),"=",SUM('Разделы 5, 6, 7, 8'!R27:R30))</f>
        <v>0=0</v>
      </c>
      <c r="F364" s="278"/>
    </row>
    <row r="365" spans="1:6" s="180" customFormat="1" ht="15.75">
      <c r="A365" s="302">
        <f>IF((SUM('Разделы 5, 6, 7, 8'!E8:E8)&lt;=SUM('Раздел 4'!AH10:AH10)),"","Неверно!")</f>
      </c>
      <c r="B365" s="300" t="s">
        <v>2230</v>
      </c>
      <c r="C365" s="298" t="s">
        <v>946</v>
      </c>
      <c r="D365" s="298" t="s">
        <v>947</v>
      </c>
      <c r="E365" s="298" t="str">
        <f>CONCATENATE(SUM('Разделы 5, 6, 7, 8'!E8:E8),"&lt;=",SUM('Раздел 4'!AH10:AH10))</f>
        <v>0&lt;=240</v>
      </c>
      <c r="F365" s="278"/>
    </row>
    <row r="366" spans="1:6" s="180" customFormat="1" ht="15.75">
      <c r="A366" s="302">
        <f>IF((SUM('Разделы 5, 6, 7, 8'!E9:E9)&lt;=SUM('Раздел 4'!AH10:AH10)),"","Неверно!")</f>
      </c>
      <c r="B366" s="300" t="s">
        <v>2230</v>
      </c>
      <c r="C366" s="298" t="s">
        <v>948</v>
      </c>
      <c r="D366" s="298" t="s">
        <v>947</v>
      </c>
      <c r="E366" s="298" t="str">
        <f>CONCATENATE(SUM('Разделы 5, 6, 7, 8'!E9:E9),"&lt;=",SUM('Раздел 4'!AH10:AH10))</f>
        <v>0&lt;=240</v>
      </c>
      <c r="F366" s="278"/>
    </row>
    <row r="367" spans="1:6" s="180" customFormat="1" ht="15.75">
      <c r="A367" s="302">
        <f>IF((SUM('Раздел 4'!F48:F48)=0),"","Неверно!")</f>
      </c>
      <c r="B367" s="300" t="s">
        <v>2231</v>
      </c>
      <c r="C367" s="298" t="s">
        <v>949</v>
      </c>
      <c r="D367" s="298" t="s">
        <v>950</v>
      </c>
      <c r="E367" s="298" t="str">
        <f>CONCATENATE(SUM('Раздел 4'!F48:F48),"=",0)</f>
        <v>0=0</v>
      </c>
      <c r="F367" s="278"/>
    </row>
    <row r="368" spans="1:6" s="180" customFormat="1" ht="15.75">
      <c r="A368" s="302">
        <f>IF((SUM('Раздел 4'!O48:O48)=0),"","Неверно!")</f>
      </c>
      <c r="B368" s="300" t="s">
        <v>2231</v>
      </c>
      <c r="C368" s="298" t="s">
        <v>951</v>
      </c>
      <c r="D368" s="298" t="s">
        <v>950</v>
      </c>
      <c r="E368" s="298" t="str">
        <f>CONCATENATE(SUM('Раздел 4'!O48:O48),"=",0)</f>
        <v>0=0</v>
      </c>
      <c r="F368" s="278"/>
    </row>
    <row r="369" spans="1:6" s="180" customFormat="1" ht="15.75">
      <c r="A369" s="302">
        <f>IF((SUM('Раздел 4'!P48:P48)=0),"","Неверно!")</f>
      </c>
      <c r="B369" s="300" t="s">
        <v>2231</v>
      </c>
      <c r="C369" s="298" t="s">
        <v>952</v>
      </c>
      <c r="D369" s="298" t="s">
        <v>950</v>
      </c>
      <c r="E369" s="298" t="str">
        <f>CONCATENATE(SUM('Раздел 4'!P48:P48),"=",0)</f>
        <v>0=0</v>
      </c>
      <c r="F369" s="278"/>
    </row>
    <row r="370" spans="1:6" s="180" customFormat="1" ht="15.75">
      <c r="A370" s="302">
        <f>IF((SUM('Раздел 4'!Q48:Q48)=0),"","Неверно!")</f>
      </c>
      <c r="B370" s="300" t="s">
        <v>2231</v>
      </c>
      <c r="C370" s="298" t="s">
        <v>953</v>
      </c>
      <c r="D370" s="298" t="s">
        <v>950</v>
      </c>
      <c r="E370" s="298" t="str">
        <f>CONCATENATE(SUM('Раздел 4'!Q48:Q48),"=",0)</f>
        <v>0=0</v>
      </c>
      <c r="F370" s="278"/>
    </row>
    <row r="371" spans="1:6" s="180" customFormat="1" ht="15.75">
      <c r="A371" s="302">
        <f>IF((SUM('Раздел 4'!R48:R48)=0),"","Неверно!")</f>
      </c>
      <c r="B371" s="300" t="s">
        <v>2231</v>
      </c>
      <c r="C371" s="298" t="s">
        <v>954</v>
      </c>
      <c r="D371" s="298" t="s">
        <v>950</v>
      </c>
      <c r="E371" s="298" t="str">
        <f>CONCATENATE(SUM('Раздел 4'!R48:R48),"=",0)</f>
        <v>0=0</v>
      </c>
      <c r="F371" s="278"/>
    </row>
    <row r="372" spans="1:6" s="180" customFormat="1" ht="15.75">
      <c r="A372" s="302">
        <f>IF((SUM('Раздел 4'!S48:S48)=0),"","Неверно!")</f>
      </c>
      <c r="B372" s="300" t="s">
        <v>2231</v>
      </c>
      <c r="C372" s="298" t="s">
        <v>955</v>
      </c>
      <c r="D372" s="298" t="s">
        <v>950</v>
      </c>
      <c r="E372" s="298" t="str">
        <f>CONCATENATE(SUM('Раздел 4'!S48:S48),"=",0)</f>
        <v>0=0</v>
      </c>
      <c r="F372" s="278"/>
    </row>
    <row r="373" spans="1:6" s="180" customFormat="1" ht="15.75">
      <c r="A373" s="302">
        <f>IF((SUM('Раздел 4'!T48:T48)=0),"","Неверно!")</f>
      </c>
      <c r="B373" s="300" t="s">
        <v>2231</v>
      </c>
      <c r="C373" s="298" t="s">
        <v>956</v>
      </c>
      <c r="D373" s="298" t="s">
        <v>950</v>
      </c>
      <c r="E373" s="298" t="str">
        <f>CONCATENATE(SUM('Раздел 4'!T48:T48),"=",0)</f>
        <v>0=0</v>
      </c>
      <c r="F373" s="278"/>
    </row>
    <row r="374" spans="1:6" s="180" customFormat="1" ht="15.75">
      <c r="A374" s="302">
        <f>IF((SUM('Раздел 4'!U48:U48)=0),"","Неверно!")</f>
      </c>
      <c r="B374" s="300" t="s">
        <v>2231</v>
      </c>
      <c r="C374" s="298" t="s">
        <v>957</v>
      </c>
      <c r="D374" s="298" t="s">
        <v>950</v>
      </c>
      <c r="E374" s="298" t="str">
        <f>CONCATENATE(SUM('Раздел 4'!U48:U48),"=",0)</f>
        <v>0=0</v>
      </c>
      <c r="F374" s="278"/>
    </row>
    <row r="375" spans="1:6" s="180" customFormat="1" ht="15.75">
      <c r="A375" s="302">
        <f>IF((SUM('Раздел 4'!V48:V48)=0),"","Неверно!")</f>
      </c>
      <c r="B375" s="300" t="s">
        <v>2231</v>
      </c>
      <c r="C375" s="298" t="s">
        <v>958</v>
      </c>
      <c r="D375" s="298" t="s">
        <v>950</v>
      </c>
      <c r="E375" s="298" t="str">
        <f>CONCATENATE(SUM('Раздел 4'!V48:V48),"=",0)</f>
        <v>0=0</v>
      </c>
      <c r="F375" s="278"/>
    </row>
    <row r="376" spans="1:6" s="180" customFormat="1" ht="15.75">
      <c r="A376" s="302">
        <f>IF((SUM('Раздел 4'!W48:W48)=0),"","Неверно!")</f>
      </c>
      <c r="B376" s="300" t="s">
        <v>2231</v>
      </c>
      <c r="C376" s="298" t="s">
        <v>959</v>
      </c>
      <c r="D376" s="298" t="s">
        <v>950</v>
      </c>
      <c r="E376" s="298" t="str">
        <f>CONCATENATE(SUM('Раздел 4'!W48:W48),"=",0)</f>
        <v>0=0</v>
      </c>
      <c r="F376" s="278"/>
    </row>
    <row r="377" spans="1:6" s="180" customFormat="1" ht="15.75">
      <c r="A377" s="302">
        <f>IF((SUM('Раздел 4'!X48:X48)=0),"","Неверно!")</f>
      </c>
      <c r="B377" s="300" t="s">
        <v>2231</v>
      </c>
      <c r="C377" s="298" t="s">
        <v>960</v>
      </c>
      <c r="D377" s="298" t="s">
        <v>950</v>
      </c>
      <c r="E377" s="298" t="str">
        <f>CONCATENATE(SUM('Раздел 4'!X48:X48),"=",0)</f>
        <v>0=0</v>
      </c>
      <c r="F377" s="278"/>
    </row>
    <row r="378" spans="1:6" s="180" customFormat="1" ht="15.75">
      <c r="A378" s="302">
        <f>IF((SUM('Раздел 4'!G48:G48)=0),"","Неверно!")</f>
      </c>
      <c r="B378" s="300" t="s">
        <v>2231</v>
      </c>
      <c r="C378" s="298" t="s">
        <v>961</v>
      </c>
      <c r="D378" s="298" t="s">
        <v>950</v>
      </c>
      <c r="E378" s="298" t="str">
        <f>CONCATENATE(SUM('Раздел 4'!G48:G48),"=",0)</f>
        <v>0=0</v>
      </c>
      <c r="F378" s="278"/>
    </row>
    <row r="379" spans="1:6" s="180" customFormat="1" ht="15.75">
      <c r="A379" s="302">
        <f>IF((SUM('Раздел 4'!Y48:Y48)=0),"","Неверно!")</f>
      </c>
      <c r="B379" s="300" t="s">
        <v>2231</v>
      </c>
      <c r="C379" s="298" t="s">
        <v>962</v>
      </c>
      <c r="D379" s="298" t="s">
        <v>950</v>
      </c>
      <c r="E379" s="298" t="str">
        <f>CONCATENATE(SUM('Раздел 4'!Y48:Y48),"=",0)</f>
        <v>0=0</v>
      </c>
      <c r="F379" s="278"/>
    </row>
    <row r="380" spans="1:6" s="180" customFormat="1" ht="15.75">
      <c r="A380" s="302">
        <f>IF((SUM('Раздел 4'!Z48:Z48)=0),"","Неверно!")</f>
      </c>
      <c r="B380" s="300" t="s">
        <v>2231</v>
      </c>
      <c r="C380" s="298" t="s">
        <v>963</v>
      </c>
      <c r="D380" s="298" t="s">
        <v>950</v>
      </c>
      <c r="E380" s="298" t="str">
        <f>CONCATENATE(SUM('Раздел 4'!Z48:Z48),"=",0)</f>
        <v>0=0</v>
      </c>
      <c r="F380" s="278"/>
    </row>
    <row r="381" spans="1:6" s="180" customFormat="1" ht="15.75">
      <c r="A381" s="302">
        <f>IF((SUM('Раздел 4'!AA48:AA48)=0),"","Неверно!")</f>
      </c>
      <c r="B381" s="300" t="s">
        <v>2231</v>
      </c>
      <c r="C381" s="298" t="s">
        <v>964</v>
      </c>
      <c r="D381" s="298" t="s">
        <v>950</v>
      </c>
      <c r="E381" s="298" t="str">
        <f>CONCATENATE(SUM('Раздел 4'!AA48:AA48),"=",0)</f>
        <v>0=0</v>
      </c>
      <c r="F381" s="278"/>
    </row>
    <row r="382" spans="1:6" s="180" customFormat="1" ht="15.75">
      <c r="A382" s="302">
        <f>IF((SUM('Раздел 4'!AB48:AB48)=0),"","Неверно!")</f>
      </c>
      <c r="B382" s="300" t="s">
        <v>2231</v>
      </c>
      <c r="C382" s="298" t="s">
        <v>965</v>
      </c>
      <c r="D382" s="298" t="s">
        <v>950</v>
      </c>
      <c r="E382" s="298" t="str">
        <f>CONCATENATE(SUM('Раздел 4'!AB48:AB48),"=",0)</f>
        <v>0=0</v>
      </c>
      <c r="F382" s="278"/>
    </row>
    <row r="383" spans="1:6" s="180" customFormat="1" ht="15.75">
      <c r="A383" s="302">
        <f>IF((SUM('Раздел 4'!AC48:AC48)=0),"","Неверно!")</f>
      </c>
      <c r="B383" s="300" t="s">
        <v>2231</v>
      </c>
      <c r="C383" s="298" t="s">
        <v>966</v>
      </c>
      <c r="D383" s="298" t="s">
        <v>950</v>
      </c>
      <c r="E383" s="298" t="str">
        <f>CONCATENATE(SUM('Раздел 4'!AC48:AC48),"=",0)</f>
        <v>0=0</v>
      </c>
      <c r="F383" s="278"/>
    </row>
    <row r="384" spans="1:6" s="180" customFormat="1" ht="15.75">
      <c r="A384" s="302">
        <f>IF((SUM('Раздел 4'!AD48:AD48)=0),"","Неверно!")</f>
      </c>
      <c r="B384" s="300" t="s">
        <v>2231</v>
      </c>
      <c r="C384" s="298" t="s">
        <v>967</v>
      </c>
      <c r="D384" s="298" t="s">
        <v>950</v>
      </c>
      <c r="E384" s="298" t="str">
        <f>CONCATENATE(SUM('Раздел 4'!AD48:AD48),"=",0)</f>
        <v>0=0</v>
      </c>
      <c r="F384" s="278"/>
    </row>
    <row r="385" spans="1:6" s="180" customFormat="1" ht="15.75">
      <c r="A385" s="302">
        <f>IF((SUM('Раздел 4'!AE48:AE48)=0),"","Неверно!")</f>
      </c>
      <c r="B385" s="300" t="s">
        <v>2231</v>
      </c>
      <c r="C385" s="298" t="s">
        <v>968</v>
      </c>
      <c r="D385" s="298" t="s">
        <v>950</v>
      </c>
      <c r="E385" s="298" t="str">
        <f>CONCATENATE(SUM('Раздел 4'!AE48:AE48),"=",0)</f>
        <v>0=0</v>
      </c>
      <c r="F385" s="278"/>
    </row>
    <row r="386" spans="1:6" s="180" customFormat="1" ht="15.75">
      <c r="A386" s="302">
        <f>IF((SUM('Раздел 4'!AF48:AF48)=0),"","Неверно!")</f>
      </c>
      <c r="B386" s="300" t="s">
        <v>2231</v>
      </c>
      <c r="C386" s="298" t="s">
        <v>969</v>
      </c>
      <c r="D386" s="298" t="s">
        <v>950</v>
      </c>
      <c r="E386" s="298" t="str">
        <f>CONCATENATE(SUM('Раздел 4'!AF48:AF48),"=",0)</f>
        <v>0=0</v>
      </c>
      <c r="F386" s="278"/>
    </row>
    <row r="387" spans="1:6" s="180" customFormat="1" ht="15.75">
      <c r="A387" s="302">
        <f>IF((SUM('Раздел 4'!AG48:AG48)=0),"","Неверно!")</f>
      </c>
      <c r="B387" s="300" t="s">
        <v>2231</v>
      </c>
      <c r="C387" s="298" t="s">
        <v>970</v>
      </c>
      <c r="D387" s="298" t="s">
        <v>950</v>
      </c>
      <c r="E387" s="298" t="str">
        <f>CONCATENATE(SUM('Раздел 4'!AG48:AG48),"=",0)</f>
        <v>0=0</v>
      </c>
      <c r="F387" s="278"/>
    </row>
    <row r="388" spans="1:6" s="180" customFormat="1" ht="15.75">
      <c r="A388" s="302">
        <f>IF((SUM('Раздел 4'!AH48:AH48)=0),"","Неверно!")</f>
      </c>
      <c r="B388" s="300" t="s">
        <v>2231</v>
      </c>
      <c r="C388" s="298" t="s">
        <v>971</v>
      </c>
      <c r="D388" s="298" t="s">
        <v>950</v>
      </c>
      <c r="E388" s="298" t="str">
        <f>CONCATENATE(SUM('Раздел 4'!AH48:AH48),"=",0)</f>
        <v>0=0</v>
      </c>
      <c r="F388" s="278"/>
    </row>
    <row r="389" spans="1:6" s="180" customFormat="1" ht="15.75">
      <c r="A389" s="302">
        <f>IF((SUM('Раздел 4'!H48:H48)=0),"","Неверно!")</f>
      </c>
      <c r="B389" s="300" t="s">
        <v>2231</v>
      </c>
      <c r="C389" s="298" t="s">
        <v>972</v>
      </c>
      <c r="D389" s="298" t="s">
        <v>950</v>
      </c>
      <c r="E389" s="298" t="str">
        <f>CONCATENATE(SUM('Раздел 4'!H48:H48),"=",0)</f>
        <v>0=0</v>
      </c>
      <c r="F389" s="278"/>
    </row>
    <row r="390" spans="1:6" s="180" customFormat="1" ht="15.75">
      <c r="A390" s="302">
        <f>IF((SUM('Раздел 4'!AI48:AI48)=0),"","Неверно!")</f>
      </c>
      <c r="B390" s="300" t="s">
        <v>2231</v>
      </c>
      <c r="C390" s="298" t="s">
        <v>973</v>
      </c>
      <c r="D390" s="298" t="s">
        <v>950</v>
      </c>
      <c r="E390" s="298" t="str">
        <f>CONCATENATE(SUM('Раздел 4'!AI48:AI48),"=",0)</f>
        <v>0=0</v>
      </c>
      <c r="F390" s="278"/>
    </row>
    <row r="391" spans="1:6" s="180" customFormat="1" ht="15.75">
      <c r="A391" s="302">
        <f>IF((SUM('Раздел 4'!AJ48:AJ48)=0),"","Неверно!")</f>
      </c>
      <c r="B391" s="300" t="s">
        <v>2231</v>
      </c>
      <c r="C391" s="298" t="s">
        <v>974</v>
      </c>
      <c r="D391" s="298" t="s">
        <v>950</v>
      </c>
      <c r="E391" s="298" t="str">
        <f>CONCATENATE(SUM('Раздел 4'!AJ48:AJ48),"=",0)</f>
        <v>0=0</v>
      </c>
      <c r="F391" s="278"/>
    </row>
    <row r="392" spans="1:6" s="180" customFormat="1" ht="15.75">
      <c r="A392" s="302">
        <f>IF((SUM('Раздел 4'!AK48:AK48)=0),"","Неверно!")</f>
      </c>
      <c r="B392" s="300" t="s">
        <v>2231</v>
      </c>
      <c r="C392" s="298" t="s">
        <v>975</v>
      </c>
      <c r="D392" s="298" t="s">
        <v>950</v>
      </c>
      <c r="E392" s="298" t="str">
        <f>CONCATENATE(SUM('Раздел 4'!AK48:AK48),"=",0)</f>
        <v>0=0</v>
      </c>
      <c r="F392" s="278"/>
    </row>
    <row r="393" spans="1:6" s="180" customFormat="1" ht="15.75">
      <c r="A393" s="302">
        <f>IF((SUM('Раздел 4'!AL48:AL48)=0),"","Неверно!")</f>
      </c>
      <c r="B393" s="300" t="s">
        <v>2231</v>
      </c>
      <c r="C393" s="298" t="s">
        <v>976</v>
      </c>
      <c r="D393" s="298" t="s">
        <v>950</v>
      </c>
      <c r="E393" s="298" t="str">
        <f>CONCATENATE(SUM('Раздел 4'!AL48:AL48),"=",0)</f>
        <v>0=0</v>
      </c>
      <c r="F393" s="278"/>
    </row>
    <row r="394" spans="1:6" s="180" customFormat="1" ht="15.75">
      <c r="A394" s="302">
        <f>IF((SUM('Раздел 4'!AM48:AM48)=0),"","Неверно!")</f>
      </c>
      <c r="B394" s="300" t="s">
        <v>2231</v>
      </c>
      <c r="C394" s="298" t="s">
        <v>977</v>
      </c>
      <c r="D394" s="298" t="s">
        <v>950</v>
      </c>
      <c r="E394" s="298" t="str">
        <f>CONCATENATE(SUM('Раздел 4'!AM48:AM48),"=",0)</f>
        <v>0=0</v>
      </c>
      <c r="F394" s="278"/>
    </row>
    <row r="395" spans="1:6" s="180" customFormat="1" ht="15.75">
      <c r="A395" s="302">
        <f>IF((SUM('Раздел 4'!AN48:AN48)=0),"","Неверно!")</f>
      </c>
      <c r="B395" s="300" t="s">
        <v>2231</v>
      </c>
      <c r="C395" s="298" t="s">
        <v>978</v>
      </c>
      <c r="D395" s="298" t="s">
        <v>950</v>
      </c>
      <c r="E395" s="298" t="str">
        <f>CONCATENATE(SUM('Раздел 4'!AN48:AN48),"=",0)</f>
        <v>0=0</v>
      </c>
      <c r="F395" s="278"/>
    </row>
    <row r="396" spans="1:6" s="180" customFormat="1" ht="15.75">
      <c r="A396" s="302">
        <f>IF((SUM('Раздел 4'!AO48:AO48)=0),"","Неверно!")</f>
      </c>
      <c r="B396" s="300" t="s">
        <v>2231</v>
      </c>
      <c r="C396" s="298" t="s">
        <v>979</v>
      </c>
      <c r="D396" s="298" t="s">
        <v>950</v>
      </c>
      <c r="E396" s="298" t="str">
        <f>CONCATENATE(SUM('Раздел 4'!AO48:AO48),"=",0)</f>
        <v>0=0</v>
      </c>
      <c r="F396" s="278"/>
    </row>
    <row r="397" spans="1:6" s="180" customFormat="1" ht="15.75">
      <c r="A397" s="302">
        <f>IF((SUM('Раздел 4'!AP48:AP48)=0),"","Неверно!")</f>
      </c>
      <c r="B397" s="300" t="s">
        <v>2231</v>
      </c>
      <c r="C397" s="298" t="s">
        <v>980</v>
      </c>
      <c r="D397" s="298" t="s">
        <v>950</v>
      </c>
      <c r="E397" s="298" t="str">
        <f>CONCATENATE(SUM('Раздел 4'!AP48:AP48),"=",0)</f>
        <v>0=0</v>
      </c>
      <c r="F397" s="278"/>
    </row>
    <row r="398" spans="1:6" s="180" customFormat="1" ht="15.75">
      <c r="A398" s="302">
        <f>IF((SUM('Раздел 4'!AQ48:AQ48)=0),"","Неверно!")</f>
      </c>
      <c r="B398" s="300" t="s">
        <v>2231</v>
      </c>
      <c r="C398" s="298" t="s">
        <v>981</v>
      </c>
      <c r="D398" s="298" t="s">
        <v>950</v>
      </c>
      <c r="E398" s="298" t="str">
        <f>CONCATENATE(SUM('Раздел 4'!AQ48:AQ48),"=",0)</f>
        <v>0=0</v>
      </c>
      <c r="F398" s="278"/>
    </row>
    <row r="399" spans="1:6" s="180" customFormat="1" ht="15.75">
      <c r="A399" s="302">
        <f>IF((SUM('Раздел 4'!AR48:AR48)=0),"","Неверно!")</f>
      </c>
      <c r="B399" s="300" t="s">
        <v>2231</v>
      </c>
      <c r="C399" s="298" t="s">
        <v>982</v>
      </c>
      <c r="D399" s="298" t="s">
        <v>950</v>
      </c>
      <c r="E399" s="298" t="str">
        <f>CONCATENATE(SUM('Раздел 4'!AR48:AR48),"=",0)</f>
        <v>0=0</v>
      </c>
      <c r="F399" s="278"/>
    </row>
    <row r="400" spans="1:6" s="180" customFormat="1" ht="15.75">
      <c r="A400" s="302">
        <f>IF((SUM('Раздел 4'!I48:I48)=0),"","Неверно!")</f>
      </c>
      <c r="B400" s="300" t="s">
        <v>2231</v>
      </c>
      <c r="C400" s="298" t="s">
        <v>983</v>
      </c>
      <c r="D400" s="298" t="s">
        <v>950</v>
      </c>
      <c r="E400" s="298" t="str">
        <f>CONCATENATE(SUM('Раздел 4'!I48:I48),"=",0)</f>
        <v>0=0</v>
      </c>
      <c r="F400" s="278"/>
    </row>
    <row r="401" spans="1:6" s="180" customFormat="1" ht="15.75">
      <c r="A401" s="302">
        <f>IF((SUM('Раздел 4'!AS48:AS48)=0),"","Неверно!")</f>
      </c>
      <c r="B401" s="300" t="s">
        <v>2231</v>
      </c>
      <c r="C401" s="298" t="s">
        <v>984</v>
      </c>
      <c r="D401" s="298" t="s">
        <v>950</v>
      </c>
      <c r="E401" s="298" t="str">
        <f>CONCATENATE(SUM('Раздел 4'!AS48:AS48),"=",0)</f>
        <v>0=0</v>
      </c>
      <c r="F401" s="278"/>
    </row>
    <row r="402" spans="1:6" s="180" customFormat="1" ht="15.75">
      <c r="A402" s="302">
        <f>IF((SUM('Раздел 4'!AT48:AT48)=0),"","Неверно!")</f>
      </c>
      <c r="B402" s="300" t="s">
        <v>2231</v>
      </c>
      <c r="C402" s="298" t="s">
        <v>985</v>
      </c>
      <c r="D402" s="298" t="s">
        <v>950</v>
      </c>
      <c r="E402" s="298" t="str">
        <f>CONCATENATE(SUM('Раздел 4'!AT48:AT48),"=",0)</f>
        <v>0=0</v>
      </c>
      <c r="F402" s="278"/>
    </row>
    <row r="403" spans="1:6" s="180" customFormat="1" ht="15.75">
      <c r="A403" s="302">
        <f>IF((SUM('Раздел 4'!AU48:AU48)=0),"","Неверно!")</f>
      </c>
      <c r="B403" s="300" t="s">
        <v>2231</v>
      </c>
      <c r="C403" s="298" t="s">
        <v>986</v>
      </c>
      <c r="D403" s="298" t="s">
        <v>950</v>
      </c>
      <c r="E403" s="298" t="str">
        <f>CONCATENATE(SUM('Раздел 4'!AU48:AU48),"=",0)</f>
        <v>0=0</v>
      </c>
      <c r="F403" s="278"/>
    </row>
    <row r="404" spans="1:6" s="180" customFormat="1" ht="15.75">
      <c r="A404" s="302">
        <f>IF((SUM('Раздел 4'!AV48:AV48)=0),"","Неверно!")</f>
      </c>
      <c r="B404" s="300" t="s">
        <v>2231</v>
      </c>
      <c r="C404" s="298" t="s">
        <v>987</v>
      </c>
      <c r="D404" s="298" t="s">
        <v>950</v>
      </c>
      <c r="E404" s="298" t="str">
        <f>CONCATENATE(SUM('Раздел 4'!AV48:AV48),"=",0)</f>
        <v>0=0</v>
      </c>
      <c r="F404" s="278"/>
    </row>
    <row r="405" spans="1:6" s="180" customFormat="1" ht="15.75">
      <c r="A405" s="302">
        <f>IF((SUM('Раздел 4'!J48:J48)=0),"","Неверно!")</f>
      </c>
      <c r="B405" s="300" t="s">
        <v>2231</v>
      </c>
      <c r="C405" s="298" t="s">
        <v>988</v>
      </c>
      <c r="D405" s="298" t="s">
        <v>950</v>
      </c>
      <c r="E405" s="298" t="str">
        <f>CONCATENATE(SUM('Раздел 4'!J48:J48),"=",0)</f>
        <v>0=0</v>
      </c>
      <c r="F405" s="278"/>
    </row>
    <row r="406" spans="1:6" s="180" customFormat="1" ht="15.75">
      <c r="A406" s="302">
        <f>IF((SUM('Раздел 4'!K48:K48)=0),"","Неверно!")</f>
      </c>
      <c r="B406" s="300" t="s">
        <v>2231</v>
      </c>
      <c r="C406" s="298" t="s">
        <v>989</v>
      </c>
      <c r="D406" s="298" t="s">
        <v>950</v>
      </c>
      <c r="E406" s="298" t="str">
        <f>CONCATENATE(SUM('Раздел 4'!K48:K48),"=",0)</f>
        <v>0=0</v>
      </c>
      <c r="F406" s="278"/>
    </row>
    <row r="407" spans="1:6" s="180" customFormat="1" ht="15.75">
      <c r="A407" s="302">
        <f>IF((SUM('Раздел 4'!L48:L48)=0),"","Неверно!")</f>
      </c>
      <c r="B407" s="300" t="s">
        <v>2231</v>
      </c>
      <c r="C407" s="298" t="s">
        <v>990</v>
      </c>
      <c r="D407" s="298" t="s">
        <v>950</v>
      </c>
      <c r="E407" s="298" t="str">
        <f>CONCATENATE(SUM('Раздел 4'!L48:L48),"=",0)</f>
        <v>0=0</v>
      </c>
      <c r="F407" s="278"/>
    </row>
    <row r="408" spans="1:6" s="180" customFormat="1" ht="15.75">
      <c r="A408" s="302">
        <f>IF((SUM('Раздел 4'!M48:M48)=0),"","Неверно!")</f>
      </c>
      <c r="B408" s="300" t="s">
        <v>2231</v>
      </c>
      <c r="C408" s="298" t="s">
        <v>991</v>
      </c>
      <c r="D408" s="298" t="s">
        <v>950</v>
      </c>
      <c r="E408" s="298" t="str">
        <f>CONCATENATE(SUM('Раздел 4'!M48:M48),"=",0)</f>
        <v>0=0</v>
      </c>
      <c r="F408" s="278"/>
    </row>
    <row r="409" spans="1:6" s="180" customFormat="1" ht="15.75">
      <c r="A409" s="302">
        <f>IF((SUM('Раздел 4'!N48:N48)=0),"","Неверно!")</f>
      </c>
      <c r="B409" s="300" t="s">
        <v>2231</v>
      </c>
      <c r="C409" s="298" t="s">
        <v>992</v>
      </c>
      <c r="D409" s="298" t="s">
        <v>950</v>
      </c>
      <c r="E409" s="298" t="str">
        <f>CONCATENATE(SUM('Раздел 4'!N48:N48),"=",0)</f>
        <v>0=0</v>
      </c>
      <c r="F409" s="278"/>
    </row>
    <row r="410" spans="1:6" s="180" customFormat="1" ht="15.75">
      <c r="A410" s="302">
        <f>IF((SUM('Раздел 4'!F10:F10)=SUM('Разделы 1, 2, 3'!D21:I21)),"","Неверно!")</f>
      </c>
      <c r="B410" s="300" t="s">
        <v>2232</v>
      </c>
      <c r="C410" s="298" t="s">
        <v>993</v>
      </c>
      <c r="D410" s="298" t="s">
        <v>994</v>
      </c>
      <c r="E410" s="298" t="str">
        <f>CONCATENATE(SUM('Раздел 4'!F10:F10),"=",SUM('Разделы 1, 2, 3'!D21:I21))</f>
        <v>909=909</v>
      </c>
      <c r="F410" s="278"/>
    </row>
    <row r="411" spans="1:6" s="180" customFormat="1" ht="15.75">
      <c r="A411" s="302">
        <f>IF((SUM('Разделы 1, 2, 3'!C21:C21)=SUM('Раздел 4'!AN10:AN10)),"","Неверно!")</f>
      </c>
      <c r="B411" s="300" t="s">
        <v>2233</v>
      </c>
      <c r="C411" s="298" t="s">
        <v>995</v>
      </c>
      <c r="D411" s="298" t="s">
        <v>996</v>
      </c>
      <c r="E411" s="298" t="str">
        <f>CONCATENATE(SUM('Разделы 1, 2, 3'!C21:C21),"=",SUM('Раздел 4'!AN10:AN10))</f>
        <v>3561=3561</v>
      </c>
      <c r="F411" s="278"/>
    </row>
    <row r="412" spans="1:6" s="180" customFormat="1" ht="15.75">
      <c r="A412" s="302">
        <f>IF((SUM('Разделы 5, 6, 7, 8'!T9:T9)&lt;=SUM('Разделы 5, 6, 7, 8'!P9:P9)),"","Неверно!")</f>
      </c>
      <c r="B412" s="300" t="s">
        <v>2234</v>
      </c>
      <c r="C412" s="298" t="s">
        <v>2235</v>
      </c>
      <c r="D412" s="298" t="s">
        <v>716</v>
      </c>
      <c r="E412" s="298" t="str">
        <f>CONCATENATE(SUM('Разделы 5, 6, 7, 8'!T9:T9),"&lt;=",SUM('Разделы 5, 6, 7, 8'!P9:P9))</f>
        <v>0&lt;=4</v>
      </c>
      <c r="F412" s="278"/>
    </row>
    <row r="413" spans="1:6" s="180" customFormat="1" ht="15.75">
      <c r="A413" s="302">
        <f>IF((SUM('Разделы 5, 6, 7, 8'!T10:T10)&lt;=SUM('Разделы 5, 6, 7, 8'!P10:P10)),"","Неверно!")</f>
      </c>
      <c r="B413" s="300" t="s">
        <v>2234</v>
      </c>
      <c r="C413" s="298" t="s">
        <v>2236</v>
      </c>
      <c r="D413" s="298" t="s">
        <v>716</v>
      </c>
      <c r="E413" s="298" t="str">
        <f>CONCATENATE(SUM('Разделы 5, 6, 7, 8'!T10:T10),"&lt;=",SUM('Разделы 5, 6, 7, 8'!P10:P10))</f>
        <v>0&lt;=0</v>
      </c>
      <c r="F413" s="278"/>
    </row>
    <row r="414" spans="1:6" s="180" customFormat="1" ht="15.75">
      <c r="A414" s="302">
        <f>IF((SUM('Разделы 5, 6, 7, 8'!T11:T11)&lt;=SUM('Разделы 5, 6, 7, 8'!P11:P11)),"","Неверно!")</f>
      </c>
      <c r="B414" s="300" t="s">
        <v>2234</v>
      </c>
      <c r="C414" s="298" t="s">
        <v>2237</v>
      </c>
      <c r="D414" s="298" t="s">
        <v>716</v>
      </c>
      <c r="E414" s="298" t="str">
        <f>CONCATENATE(SUM('Разделы 5, 6, 7, 8'!T11:T11),"&lt;=",SUM('Разделы 5, 6, 7, 8'!P11:P11))</f>
        <v>0&lt;=1</v>
      </c>
      <c r="F414" s="278"/>
    </row>
    <row r="415" spans="1:6" s="180" customFormat="1" ht="15.75">
      <c r="A415" s="302">
        <f>IF((SUM('Разделы 5, 6, 7, 8'!T12:T12)&lt;=SUM('Разделы 5, 6, 7, 8'!P12:P12)),"","Неверно!")</f>
      </c>
      <c r="B415" s="300" t="s">
        <v>2234</v>
      </c>
      <c r="C415" s="298" t="s">
        <v>2238</v>
      </c>
      <c r="D415" s="298" t="s">
        <v>716</v>
      </c>
      <c r="E415" s="298" t="str">
        <f>CONCATENATE(SUM('Разделы 5, 6, 7, 8'!T12:T12),"&lt;=",SUM('Разделы 5, 6, 7, 8'!P12:P12))</f>
        <v>0&lt;=2</v>
      </c>
      <c r="F415" s="278"/>
    </row>
    <row r="416" spans="1:6" s="180" customFormat="1" ht="15.75">
      <c r="A416" s="302">
        <f>IF((SUM('Разделы 5, 6, 7, 8'!T13:T13)&lt;=SUM('Разделы 5, 6, 7, 8'!P13:P13)),"","Неверно!")</f>
      </c>
      <c r="B416" s="300" t="s">
        <v>2234</v>
      </c>
      <c r="C416" s="298" t="s">
        <v>2239</v>
      </c>
      <c r="D416" s="298" t="s">
        <v>716</v>
      </c>
      <c r="E416" s="298" t="str">
        <f>CONCATENATE(SUM('Разделы 5, 6, 7, 8'!T13:T13),"&lt;=",SUM('Разделы 5, 6, 7, 8'!P13:P13))</f>
        <v>0&lt;=1</v>
      </c>
      <c r="F416" s="278"/>
    </row>
    <row r="417" spans="1:6" s="180" customFormat="1" ht="15.75">
      <c r="A417" s="302">
        <f>IF((SUM('Разделы 5, 6, 7, 8'!T14:T14)&lt;=SUM('Разделы 5, 6, 7, 8'!P14:P14)),"","Неверно!")</f>
      </c>
      <c r="B417" s="300" t="s">
        <v>2234</v>
      </c>
      <c r="C417" s="298" t="s">
        <v>2240</v>
      </c>
      <c r="D417" s="298" t="s">
        <v>716</v>
      </c>
      <c r="E417" s="298" t="str">
        <f>CONCATENATE(SUM('Разделы 5, 6, 7, 8'!T14:T14),"&lt;=",SUM('Разделы 5, 6, 7, 8'!P14:P14))</f>
        <v>0&lt;=0</v>
      </c>
      <c r="F417" s="278"/>
    </row>
    <row r="418" spans="1:6" s="180" customFormat="1" ht="15.75">
      <c r="A418" s="302">
        <f>IF((SUM('Разделы 5, 6, 7, 8'!T15:T15)&lt;=SUM('Разделы 5, 6, 7, 8'!P15:P15)),"","Неверно!")</f>
      </c>
      <c r="B418" s="300" t="s">
        <v>2234</v>
      </c>
      <c r="C418" s="298" t="s">
        <v>2241</v>
      </c>
      <c r="D418" s="298" t="s">
        <v>716</v>
      </c>
      <c r="E418" s="298" t="str">
        <f>CONCATENATE(SUM('Разделы 5, 6, 7, 8'!T15:T15),"&lt;=",SUM('Разделы 5, 6, 7, 8'!P15:P15))</f>
        <v>0&lt;=4</v>
      </c>
      <c r="F418" s="278"/>
    </row>
    <row r="419" spans="1:6" s="180" customFormat="1" ht="15.75">
      <c r="A419" s="302">
        <f>IF((SUM('Разделы 5, 6, 7, 8'!T16:T16)&lt;=SUM('Разделы 5, 6, 7, 8'!P16:P16)),"","Неверно!")</f>
      </c>
      <c r="B419" s="300" t="s">
        <v>2234</v>
      </c>
      <c r="C419" s="298" t="s">
        <v>2242</v>
      </c>
      <c r="D419" s="298" t="s">
        <v>716</v>
      </c>
      <c r="E419" s="298" t="str">
        <f>CONCATENATE(SUM('Разделы 5, 6, 7, 8'!T16:T16),"&lt;=",SUM('Разделы 5, 6, 7, 8'!P16:P16))</f>
        <v>0&lt;=0</v>
      </c>
      <c r="F419" s="278"/>
    </row>
    <row r="420" spans="1:6" s="180" customFormat="1" ht="15.75">
      <c r="A420" s="302">
        <f>IF((SUM('Разделы 5, 6, 7, 8'!T17:T17)&lt;=SUM('Разделы 5, 6, 7, 8'!P17:P17)),"","Неверно!")</f>
      </c>
      <c r="B420" s="300" t="s">
        <v>2234</v>
      </c>
      <c r="C420" s="298" t="s">
        <v>2243</v>
      </c>
      <c r="D420" s="298" t="s">
        <v>716</v>
      </c>
      <c r="E420" s="298" t="str">
        <f>CONCATENATE(SUM('Разделы 5, 6, 7, 8'!T17:T17),"&lt;=",SUM('Разделы 5, 6, 7, 8'!P17:P17))</f>
        <v>0&lt;=0</v>
      </c>
      <c r="F420" s="278"/>
    </row>
    <row r="421" spans="1:6" s="180" customFormat="1" ht="25.5">
      <c r="A421" s="302">
        <f>IF((SUM('Разделы 1, 2, 3'!C9:D9)=SUM('Разделы 1, 2, 3'!H9:I9)+SUM('Разделы 1, 2, 3'!K9:K9)),"","Неверно!")</f>
      </c>
      <c r="B421" s="300" t="s">
        <v>2244</v>
      </c>
      <c r="C421" s="298" t="s">
        <v>317</v>
      </c>
      <c r="D421" s="298" t="s">
        <v>698</v>
      </c>
      <c r="E421" s="298" t="str">
        <f>CONCATENATE(SUM('Разделы 1, 2, 3'!C9:D9),"=",SUM('Разделы 1, 2, 3'!H9:I9),"+",SUM('Разделы 1, 2, 3'!K9:K9))</f>
        <v>3548=3548+0</v>
      </c>
      <c r="F421" s="278"/>
    </row>
    <row r="422" spans="1:6" s="180" customFormat="1" ht="25.5">
      <c r="A422" s="302">
        <f>IF((SUM('Разделы 1, 2, 3'!C10:D10)=SUM('Разделы 1, 2, 3'!H10:I10)+SUM('Разделы 1, 2, 3'!K10:K10)),"","Неверно!")</f>
      </c>
      <c r="B422" s="300" t="s">
        <v>2244</v>
      </c>
      <c r="C422" s="298" t="s">
        <v>318</v>
      </c>
      <c r="D422" s="298" t="s">
        <v>698</v>
      </c>
      <c r="E422" s="298" t="str">
        <f>CONCATENATE(SUM('Разделы 1, 2, 3'!C10:D10),"=",SUM('Разделы 1, 2, 3'!H10:I10),"+",SUM('Разделы 1, 2, 3'!K10:K10))</f>
        <v>850=850+0</v>
      </c>
      <c r="F422" s="278"/>
    </row>
    <row r="423" spans="1:6" s="180" customFormat="1" ht="25.5">
      <c r="A423" s="302">
        <f>IF((SUM('Разделы 1, 2, 3'!C11:D11)=SUM('Разделы 1, 2, 3'!H11:I11)+SUM('Разделы 1, 2, 3'!K11:K11)),"","Неверно!")</f>
      </c>
      <c r="B423" s="300" t="s">
        <v>2244</v>
      </c>
      <c r="C423" s="298" t="s">
        <v>319</v>
      </c>
      <c r="D423" s="298" t="s">
        <v>698</v>
      </c>
      <c r="E423" s="298" t="str">
        <f>CONCATENATE(SUM('Разделы 1, 2, 3'!C11:D11),"=",SUM('Разделы 1, 2, 3'!H11:I11),"+",SUM('Разделы 1, 2, 3'!K11:K11))</f>
        <v>50=50+0</v>
      </c>
      <c r="F423" s="278"/>
    </row>
    <row r="424" spans="1:6" s="180" customFormat="1" ht="25.5">
      <c r="A424" s="302">
        <f>IF((SUM('Разделы 1, 2, 3'!C12:D12)=SUM('Разделы 1, 2, 3'!H12:I12)+SUM('Разделы 1, 2, 3'!K12:K12)),"","Неверно!")</f>
      </c>
      <c r="B424" s="300" t="s">
        <v>2244</v>
      </c>
      <c r="C424" s="298" t="s">
        <v>320</v>
      </c>
      <c r="D424" s="298" t="s">
        <v>698</v>
      </c>
      <c r="E424" s="298" t="str">
        <f>CONCATENATE(SUM('Разделы 1, 2, 3'!C12:D12),"=",SUM('Разделы 1, 2, 3'!H12:I12),"+",SUM('Разделы 1, 2, 3'!K12:K12))</f>
        <v>1751=1751+0</v>
      </c>
      <c r="F424" s="278"/>
    </row>
    <row r="425" spans="1:6" s="180" customFormat="1" ht="25.5">
      <c r="A425" s="302">
        <f>IF((SUM('Разделы 1, 2, 3'!C13:D13)=SUM('Разделы 1, 2, 3'!H13:I13)+SUM('Разделы 1, 2, 3'!K13:K13)),"","Неверно!")</f>
      </c>
      <c r="B425" s="300" t="s">
        <v>2244</v>
      </c>
      <c r="C425" s="298" t="s">
        <v>321</v>
      </c>
      <c r="D425" s="298" t="s">
        <v>698</v>
      </c>
      <c r="E425" s="298" t="str">
        <f>CONCATENATE(SUM('Разделы 1, 2, 3'!C13:D13),"=",SUM('Разделы 1, 2, 3'!H13:I13),"+",SUM('Разделы 1, 2, 3'!K13:K13))</f>
        <v>897=897+0</v>
      </c>
      <c r="F425" s="278"/>
    </row>
    <row r="426" spans="1:6" s="180" customFormat="1" ht="15.75">
      <c r="A426" s="302">
        <f>IF((SUM('Разделы 5, 6, 7, 8'!N9:N9)&lt;=SUM('Разделы 5, 6, 7, 8'!J9:J9)),"","Неверно!")</f>
      </c>
      <c r="B426" s="300" t="s">
        <v>2245</v>
      </c>
      <c r="C426" s="298" t="s">
        <v>308</v>
      </c>
      <c r="D426" s="298" t="s">
        <v>715</v>
      </c>
      <c r="E426" s="298" t="str">
        <f>CONCATENATE(SUM('Разделы 5, 6, 7, 8'!N9:N9),"&lt;=",SUM('Разделы 5, 6, 7, 8'!J9:J9))</f>
        <v>0&lt;=420</v>
      </c>
      <c r="F426" s="278"/>
    </row>
    <row r="427" spans="1:6" s="180" customFormat="1" ht="15.75">
      <c r="A427" s="302">
        <f>IF((SUM('Разделы 5, 6, 7, 8'!N10:N10)&lt;=SUM('Разделы 5, 6, 7, 8'!J10:J10)),"","Неверно!")</f>
      </c>
      <c r="B427" s="300" t="s">
        <v>2245</v>
      </c>
      <c r="C427" s="298" t="s">
        <v>309</v>
      </c>
      <c r="D427" s="298" t="s">
        <v>715</v>
      </c>
      <c r="E427" s="298" t="str">
        <f>CONCATENATE(SUM('Разделы 5, 6, 7, 8'!N10:N10),"&lt;=",SUM('Разделы 5, 6, 7, 8'!J10:J10))</f>
        <v>0&lt;=133</v>
      </c>
      <c r="F427" s="278"/>
    </row>
    <row r="428" spans="1:6" s="180" customFormat="1" ht="15.75">
      <c r="A428" s="302">
        <f>IF((SUM('Разделы 5, 6, 7, 8'!N11:N11)&lt;=SUM('Разделы 5, 6, 7, 8'!J11:J11)),"","Неверно!")</f>
      </c>
      <c r="B428" s="300" t="s">
        <v>2245</v>
      </c>
      <c r="C428" s="298" t="s">
        <v>310</v>
      </c>
      <c r="D428" s="298" t="s">
        <v>715</v>
      </c>
      <c r="E428" s="298" t="str">
        <f>CONCATENATE(SUM('Разделы 5, 6, 7, 8'!N11:N11),"&lt;=",SUM('Разделы 5, 6, 7, 8'!J11:J11))</f>
        <v>0&lt;=148</v>
      </c>
      <c r="F428" s="278"/>
    </row>
    <row r="429" spans="1:6" s="180" customFormat="1" ht="15.75">
      <c r="A429" s="302">
        <f>IF((SUM('Разделы 5, 6, 7, 8'!N12:N12)&lt;=SUM('Разделы 5, 6, 7, 8'!J12:J12)),"","Неверно!")</f>
      </c>
      <c r="B429" s="300" t="s">
        <v>2245</v>
      </c>
      <c r="C429" s="298" t="s">
        <v>311</v>
      </c>
      <c r="D429" s="298" t="s">
        <v>715</v>
      </c>
      <c r="E429" s="298" t="str">
        <f>CONCATENATE(SUM('Разделы 5, 6, 7, 8'!N12:N12),"&lt;=",SUM('Разделы 5, 6, 7, 8'!J12:J12))</f>
        <v>0&lt;=120</v>
      </c>
      <c r="F429" s="278"/>
    </row>
    <row r="430" spans="1:6" s="180" customFormat="1" ht="15.75">
      <c r="A430" s="302">
        <f>IF((SUM('Разделы 5, 6, 7, 8'!N13:N13)&lt;=SUM('Разделы 5, 6, 7, 8'!J13:J13)),"","Неверно!")</f>
      </c>
      <c r="B430" s="300" t="s">
        <v>2245</v>
      </c>
      <c r="C430" s="298" t="s">
        <v>312</v>
      </c>
      <c r="D430" s="298" t="s">
        <v>715</v>
      </c>
      <c r="E430" s="298" t="str">
        <f>CONCATENATE(SUM('Разделы 5, 6, 7, 8'!N13:N13),"&lt;=",SUM('Разделы 5, 6, 7, 8'!J13:J13))</f>
        <v>0&lt;=19</v>
      </c>
      <c r="F430" s="278"/>
    </row>
    <row r="431" spans="1:6" s="180" customFormat="1" ht="15.75">
      <c r="A431" s="302">
        <f>IF((SUM('Разделы 5, 6, 7, 8'!N14:N14)&lt;=SUM('Разделы 5, 6, 7, 8'!J14:J14)),"","Неверно!")</f>
      </c>
      <c r="B431" s="300" t="s">
        <v>2245</v>
      </c>
      <c r="C431" s="298" t="s">
        <v>313</v>
      </c>
      <c r="D431" s="298" t="s">
        <v>715</v>
      </c>
      <c r="E431" s="298" t="str">
        <f>CONCATENATE(SUM('Разделы 5, 6, 7, 8'!N14:N14),"&lt;=",SUM('Разделы 5, 6, 7, 8'!J14:J14))</f>
        <v>0&lt;=0</v>
      </c>
      <c r="F431" s="278"/>
    </row>
    <row r="432" spans="1:6" s="180" customFormat="1" ht="15.75">
      <c r="A432" s="302">
        <f>IF((SUM('Разделы 5, 6, 7, 8'!N15:N15)&lt;=SUM('Разделы 5, 6, 7, 8'!J15:J15)),"","Неверно!")</f>
      </c>
      <c r="B432" s="300" t="s">
        <v>2245</v>
      </c>
      <c r="C432" s="298" t="s">
        <v>314</v>
      </c>
      <c r="D432" s="298" t="s">
        <v>715</v>
      </c>
      <c r="E432" s="298" t="str">
        <f>CONCATENATE(SUM('Разделы 5, 6, 7, 8'!N15:N15),"&lt;=",SUM('Разделы 5, 6, 7, 8'!J15:J15))</f>
        <v>0&lt;=0</v>
      </c>
      <c r="F432" s="278"/>
    </row>
    <row r="433" spans="1:6" s="180" customFormat="1" ht="15.75">
      <c r="A433" s="302">
        <f>IF((SUM('Разделы 5, 6, 7, 8'!N16:N16)&lt;=SUM('Разделы 5, 6, 7, 8'!J16:J16)),"","Неверно!")</f>
      </c>
      <c r="B433" s="300" t="s">
        <v>2245</v>
      </c>
      <c r="C433" s="298" t="s">
        <v>315</v>
      </c>
      <c r="D433" s="298" t="s">
        <v>715</v>
      </c>
      <c r="E433" s="298" t="str">
        <f>CONCATENATE(SUM('Разделы 5, 6, 7, 8'!N16:N16),"&lt;=",SUM('Разделы 5, 6, 7, 8'!J16:J16))</f>
        <v>0&lt;=0</v>
      </c>
      <c r="F433" s="278"/>
    </row>
    <row r="434" spans="1:6" s="180" customFormat="1" ht="15.75">
      <c r="A434" s="302">
        <f>IF((SUM('Разделы 5, 6, 7, 8'!N17:N17)&lt;=SUM('Разделы 5, 6, 7, 8'!J17:J17)),"","Неверно!")</f>
      </c>
      <c r="B434" s="300" t="s">
        <v>2245</v>
      </c>
      <c r="C434" s="298" t="s">
        <v>316</v>
      </c>
      <c r="D434" s="298" t="s">
        <v>715</v>
      </c>
      <c r="E434" s="298" t="str">
        <f>CONCATENATE(SUM('Разделы 5, 6, 7, 8'!N17:N17),"&lt;=",SUM('Разделы 5, 6, 7, 8'!J17:J17))</f>
        <v>0&lt;=2</v>
      </c>
      <c r="F434" s="278"/>
    </row>
    <row r="435" spans="1:6" s="180" customFormat="1" ht="15.75">
      <c r="A435" s="302">
        <f>IF((SUM('Раздел 4'!AK10:AK10)&lt;=SUM('Раздел 4'!U10:U10)),"","Неверно!")</f>
      </c>
      <c r="B435" s="300" t="s">
        <v>2246</v>
      </c>
      <c r="C435" s="298" t="s">
        <v>256</v>
      </c>
      <c r="D435" s="298" t="s">
        <v>786</v>
      </c>
      <c r="E435" s="298" t="str">
        <f>CONCATENATE(SUM('Раздел 4'!AK10:AK10),"&lt;=",SUM('Раздел 4'!U10:U10))</f>
        <v>1&lt;=67</v>
      </c>
      <c r="F435" s="278"/>
    </row>
    <row r="436" spans="1:6" s="180" customFormat="1" ht="15.75">
      <c r="A436" s="302">
        <f>IF((SUM('Раздел 4'!AK19:AK19)&lt;=SUM('Раздел 4'!U19:U19)),"","Неверно!")</f>
      </c>
      <c r="B436" s="300" t="s">
        <v>2246</v>
      </c>
      <c r="C436" s="298" t="s">
        <v>257</v>
      </c>
      <c r="D436" s="298" t="s">
        <v>786</v>
      </c>
      <c r="E436" s="298" t="str">
        <f>CONCATENATE(SUM('Раздел 4'!AK19:AK19),"&lt;=",SUM('Раздел 4'!U19:U19))</f>
        <v>0&lt;=4</v>
      </c>
      <c r="F436" s="278"/>
    </row>
    <row r="437" spans="1:6" s="180" customFormat="1" ht="15.75">
      <c r="A437" s="302">
        <f>IF((SUM('Раздел 4'!AK20:AK20)&lt;=SUM('Раздел 4'!U20:U20)),"","Неверно!")</f>
      </c>
      <c r="B437" s="300" t="s">
        <v>2246</v>
      </c>
      <c r="C437" s="298" t="s">
        <v>258</v>
      </c>
      <c r="D437" s="298" t="s">
        <v>786</v>
      </c>
      <c r="E437" s="298" t="str">
        <f>CONCATENATE(SUM('Раздел 4'!AK20:AK20),"&lt;=",SUM('Раздел 4'!U20:U20))</f>
        <v>0&lt;=1</v>
      </c>
      <c r="F437" s="278"/>
    </row>
    <row r="438" spans="1:6" s="180" customFormat="1" ht="15.75">
      <c r="A438" s="302">
        <f>IF((SUM('Раздел 4'!AK21:AK21)&lt;=SUM('Раздел 4'!U21:U21)),"","Неверно!")</f>
      </c>
      <c r="B438" s="300" t="s">
        <v>2246</v>
      </c>
      <c r="C438" s="298" t="s">
        <v>259</v>
      </c>
      <c r="D438" s="298" t="s">
        <v>786</v>
      </c>
      <c r="E438" s="298" t="str">
        <f>CONCATENATE(SUM('Раздел 4'!AK21:AK21),"&lt;=",SUM('Раздел 4'!U21:U21))</f>
        <v>0&lt;=5</v>
      </c>
      <c r="F438" s="278"/>
    </row>
    <row r="439" spans="1:6" s="180" customFormat="1" ht="15.75">
      <c r="A439" s="302">
        <f>IF((SUM('Раздел 4'!AK22:AK22)&lt;=SUM('Раздел 4'!U22:U22)),"","Неверно!")</f>
      </c>
      <c r="B439" s="300" t="s">
        <v>2246</v>
      </c>
      <c r="C439" s="298" t="s">
        <v>260</v>
      </c>
      <c r="D439" s="298" t="s">
        <v>786</v>
      </c>
      <c r="E439" s="298" t="str">
        <f>CONCATENATE(SUM('Раздел 4'!AK22:AK22),"&lt;=",SUM('Раздел 4'!U22:U22))</f>
        <v>0&lt;=3</v>
      </c>
      <c r="F439" s="278"/>
    </row>
    <row r="440" spans="1:6" s="180" customFormat="1" ht="15.75">
      <c r="A440" s="302">
        <f>IF((SUM('Раздел 4'!AK23:AK23)&lt;=SUM('Раздел 4'!U23:U23)),"","Неверно!")</f>
      </c>
      <c r="B440" s="300" t="s">
        <v>2246</v>
      </c>
      <c r="C440" s="298" t="s">
        <v>261</v>
      </c>
      <c r="D440" s="298" t="s">
        <v>786</v>
      </c>
      <c r="E440" s="298" t="str">
        <f>CONCATENATE(SUM('Раздел 4'!AK23:AK23),"&lt;=",SUM('Раздел 4'!U23:U23))</f>
        <v>0&lt;=0</v>
      </c>
      <c r="F440" s="278"/>
    </row>
    <row r="441" spans="1:6" s="180" customFormat="1" ht="15.75">
      <c r="A441" s="302">
        <f>IF((SUM('Раздел 4'!AK24:AK24)&lt;=SUM('Раздел 4'!U24:U24)),"","Неверно!")</f>
      </c>
      <c r="B441" s="300" t="s">
        <v>2246</v>
      </c>
      <c r="C441" s="298" t="s">
        <v>262</v>
      </c>
      <c r="D441" s="298" t="s">
        <v>786</v>
      </c>
      <c r="E441" s="298" t="str">
        <f>CONCATENATE(SUM('Раздел 4'!AK24:AK24),"&lt;=",SUM('Раздел 4'!U24:U24))</f>
        <v>0&lt;=0</v>
      </c>
      <c r="F441" s="278"/>
    </row>
    <row r="442" spans="1:6" s="180" customFormat="1" ht="15.75">
      <c r="A442" s="302">
        <f>IF((SUM('Раздел 4'!AK25:AK25)&lt;=SUM('Раздел 4'!U25:U25)),"","Неверно!")</f>
      </c>
      <c r="B442" s="300" t="s">
        <v>2246</v>
      </c>
      <c r="C442" s="298" t="s">
        <v>263</v>
      </c>
      <c r="D442" s="298" t="s">
        <v>786</v>
      </c>
      <c r="E442" s="298" t="str">
        <f>CONCATENATE(SUM('Раздел 4'!AK25:AK25),"&lt;=",SUM('Раздел 4'!U25:U25))</f>
        <v>0&lt;=0</v>
      </c>
      <c r="F442" s="278"/>
    </row>
    <row r="443" spans="1:6" s="180" customFormat="1" ht="15.75">
      <c r="A443" s="302">
        <f>IF((SUM('Раздел 4'!AK26:AK26)&lt;=SUM('Раздел 4'!U26:U26)),"","Неверно!")</f>
      </c>
      <c r="B443" s="300" t="s">
        <v>2246</v>
      </c>
      <c r="C443" s="298" t="s">
        <v>264</v>
      </c>
      <c r="D443" s="298" t="s">
        <v>786</v>
      </c>
      <c r="E443" s="298" t="str">
        <f>CONCATENATE(SUM('Раздел 4'!AK26:AK26),"&lt;=",SUM('Раздел 4'!U26:U26))</f>
        <v>0&lt;=0</v>
      </c>
      <c r="F443" s="278"/>
    </row>
    <row r="444" spans="1:6" s="180" customFormat="1" ht="15.75">
      <c r="A444" s="302">
        <f>IF((SUM('Раздел 4'!AK27:AK27)&lt;=SUM('Раздел 4'!U27:U27)),"","Неверно!")</f>
      </c>
      <c r="B444" s="300" t="s">
        <v>2246</v>
      </c>
      <c r="C444" s="298" t="s">
        <v>265</v>
      </c>
      <c r="D444" s="298" t="s">
        <v>786</v>
      </c>
      <c r="E444" s="298" t="str">
        <f>CONCATENATE(SUM('Раздел 4'!AK27:AK27),"&lt;=",SUM('Раздел 4'!U27:U27))</f>
        <v>0&lt;=0</v>
      </c>
      <c r="F444" s="278"/>
    </row>
    <row r="445" spans="1:6" s="180" customFormat="1" ht="15.75">
      <c r="A445" s="302">
        <f>IF((SUM('Раздел 4'!AK28:AK28)&lt;=SUM('Раздел 4'!U28:U28)),"","Неверно!")</f>
      </c>
      <c r="B445" s="300" t="s">
        <v>2246</v>
      </c>
      <c r="C445" s="298" t="s">
        <v>266</v>
      </c>
      <c r="D445" s="298" t="s">
        <v>786</v>
      </c>
      <c r="E445" s="298" t="str">
        <f>CONCATENATE(SUM('Раздел 4'!AK28:AK28),"&lt;=",SUM('Раздел 4'!U28:U28))</f>
        <v>0&lt;=0</v>
      </c>
      <c r="F445" s="278"/>
    </row>
    <row r="446" spans="1:6" s="180" customFormat="1" ht="15.75">
      <c r="A446" s="302">
        <f>IF((SUM('Раздел 4'!AK11:AK11)&lt;=SUM('Раздел 4'!U11:U11)),"","Неверно!")</f>
      </c>
      <c r="B446" s="300" t="s">
        <v>2246</v>
      </c>
      <c r="C446" s="298" t="s">
        <v>267</v>
      </c>
      <c r="D446" s="298" t="s">
        <v>786</v>
      </c>
      <c r="E446" s="298" t="str">
        <f>CONCATENATE(SUM('Раздел 4'!AK11:AK11),"&lt;=",SUM('Раздел 4'!U11:U11))</f>
        <v>0&lt;=5</v>
      </c>
      <c r="F446" s="278"/>
    </row>
    <row r="447" spans="1:6" s="180" customFormat="1" ht="15.75">
      <c r="A447" s="302">
        <f>IF((SUM('Раздел 4'!AK29:AK29)&lt;=SUM('Раздел 4'!U29:U29)),"","Неверно!")</f>
      </c>
      <c r="B447" s="300" t="s">
        <v>2246</v>
      </c>
      <c r="C447" s="298" t="s">
        <v>268</v>
      </c>
      <c r="D447" s="298" t="s">
        <v>786</v>
      </c>
      <c r="E447" s="298" t="str">
        <f>CONCATENATE(SUM('Раздел 4'!AK29:AK29),"&lt;=",SUM('Раздел 4'!U29:U29))</f>
        <v>0&lt;=0</v>
      </c>
      <c r="F447" s="278"/>
    </row>
    <row r="448" spans="1:6" s="180" customFormat="1" ht="15.75">
      <c r="A448" s="302">
        <f>IF((SUM('Раздел 4'!AK30:AK30)&lt;=SUM('Раздел 4'!U30:U30)),"","Неверно!")</f>
      </c>
      <c r="B448" s="300" t="s">
        <v>2246</v>
      </c>
      <c r="C448" s="298" t="s">
        <v>269</v>
      </c>
      <c r="D448" s="298" t="s">
        <v>786</v>
      </c>
      <c r="E448" s="298" t="str">
        <f>CONCATENATE(SUM('Раздел 4'!AK30:AK30),"&lt;=",SUM('Раздел 4'!U30:U30))</f>
        <v>0&lt;=0</v>
      </c>
      <c r="F448" s="278"/>
    </row>
    <row r="449" spans="1:6" s="180" customFormat="1" ht="15.75">
      <c r="A449" s="302">
        <f>IF((SUM('Раздел 4'!AK31:AK31)&lt;=SUM('Раздел 4'!U31:U31)),"","Неверно!")</f>
      </c>
      <c r="B449" s="300" t="s">
        <v>2246</v>
      </c>
      <c r="C449" s="298" t="s">
        <v>270</v>
      </c>
      <c r="D449" s="298" t="s">
        <v>786</v>
      </c>
      <c r="E449" s="298" t="str">
        <f>CONCATENATE(SUM('Раздел 4'!AK31:AK31),"&lt;=",SUM('Раздел 4'!U31:U31))</f>
        <v>0&lt;=1</v>
      </c>
      <c r="F449" s="278"/>
    </row>
    <row r="450" spans="1:6" s="180" customFormat="1" ht="15.75">
      <c r="A450" s="302">
        <f>IF((SUM('Раздел 4'!AK32:AK32)&lt;=SUM('Раздел 4'!U32:U32)),"","Неверно!")</f>
      </c>
      <c r="B450" s="300" t="s">
        <v>2246</v>
      </c>
      <c r="C450" s="298" t="s">
        <v>271</v>
      </c>
      <c r="D450" s="298" t="s">
        <v>786</v>
      </c>
      <c r="E450" s="298" t="str">
        <f>CONCATENATE(SUM('Раздел 4'!AK32:AK32),"&lt;=",SUM('Раздел 4'!U32:U32))</f>
        <v>0&lt;=0</v>
      </c>
      <c r="F450" s="278"/>
    </row>
    <row r="451" spans="1:6" s="180" customFormat="1" ht="15.75">
      <c r="A451" s="302">
        <f>IF((SUM('Раздел 4'!AK33:AK33)&lt;=SUM('Раздел 4'!U33:U33)),"","Неверно!")</f>
      </c>
      <c r="B451" s="300" t="s">
        <v>2246</v>
      </c>
      <c r="C451" s="298" t="s">
        <v>272</v>
      </c>
      <c r="D451" s="298" t="s">
        <v>786</v>
      </c>
      <c r="E451" s="298" t="str">
        <f>CONCATENATE(SUM('Раздел 4'!AK33:AK33),"&lt;=",SUM('Раздел 4'!U33:U33))</f>
        <v>0&lt;=0</v>
      </c>
      <c r="F451" s="278"/>
    </row>
    <row r="452" spans="1:6" s="180" customFormat="1" ht="15.75">
      <c r="A452" s="302">
        <f>IF((SUM('Раздел 4'!AK34:AK34)&lt;=SUM('Раздел 4'!U34:U34)),"","Неверно!")</f>
      </c>
      <c r="B452" s="300" t="s">
        <v>2246</v>
      </c>
      <c r="C452" s="298" t="s">
        <v>273</v>
      </c>
      <c r="D452" s="298" t="s">
        <v>786</v>
      </c>
      <c r="E452" s="298" t="str">
        <f>CONCATENATE(SUM('Раздел 4'!AK34:AK34),"&lt;=",SUM('Раздел 4'!U34:U34))</f>
        <v>0&lt;=12</v>
      </c>
      <c r="F452" s="278"/>
    </row>
    <row r="453" spans="1:6" s="180" customFormat="1" ht="15.75">
      <c r="A453" s="302">
        <f>IF((SUM('Раздел 4'!AK35:AK35)&lt;=SUM('Раздел 4'!U35:U35)),"","Неверно!")</f>
      </c>
      <c r="B453" s="300" t="s">
        <v>2246</v>
      </c>
      <c r="C453" s="298" t="s">
        <v>274</v>
      </c>
      <c r="D453" s="298" t="s">
        <v>786</v>
      </c>
      <c r="E453" s="298" t="str">
        <f>CONCATENATE(SUM('Раздел 4'!AK35:AK35),"&lt;=",SUM('Раздел 4'!U35:U35))</f>
        <v>0&lt;=0</v>
      </c>
      <c r="F453" s="278"/>
    </row>
    <row r="454" spans="1:6" s="180" customFormat="1" ht="15.75">
      <c r="A454" s="302">
        <f>IF((SUM('Раздел 4'!AK36:AK36)&lt;=SUM('Раздел 4'!U36:U36)),"","Неверно!")</f>
      </c>
      <c r="B454" s="300" t="s">
        <v>2246</v>
      </c>
      <c r="C454" s="298" t="s">
        <v>275</v>
      </c>
      <c r="D454" s="298" t="s">
        <v>786</v>
      </c>
      <c r="E454" s="298" t="str">
        <f>CONCATENATE(SUM('Раздел 4'!AK36:AK36),"&lt;=",SUM('Раздел 4'!U36:U36))</f>
        <v>0&lt;=4</v>
      </c>
      <c r="F454" s="278"/>
    </row>
    <row r="455" spans="1:6" s="180" customFormat="1" ht="15.75">
      <c r="A455" s="302">
        <f>IF((SUM('Раздел 4'!AK37:AK37)&lt;=SUM('Раздел 4'!U37:U37)),"","Неверно!")</f>
      </c>
      <c r="B455" s="300" t="s">
        <v>2246</v>
      </c>
      <c r="C455" s="298" t="s">
        <v>276</v>
      </c>
      <c r="D455" s="298" t="s">
        <v>786</v>
      </c>
      <c r="E455" s="298" t="str">
        <f>CONCATENATE(SUM('Раздел 4'!AK37:AK37),"&lt;=",SUM('Раздел 4'!U37:U37))</f>
        <v>0&lt;=0</v>
      </c>
      <c r="F455" s="278"/>
    </row>
    <row r="456" spans="1:6" s="180" customFormat="1" ht="15.75">
      <c r="A456" s="302">
        <f>IF((SUM('Раздел 4'!AK38:AK38)&lt;=SUM('Раздел 4'!U38:U38)),"","Неверно!")</f>
      </c>
      <c r="B456" s="300" t="s">
        <v>2246</v>
      </c>
      <c r="C456" s="298" t="s">
        <v>277</v>
      </c>
      <c r="D456" s="298" t="s">
        <v>786</v>
      </c>
      <c r="E456" s="298" t="str">
        <f>CONCATENATE(SUM('Раздел 4'!AK38:AK38),"&lt;=",SUM('Раздел 4'!U38:U38))</f>
        <v>0&lt;=0</v>
      </c>
      <c r="F456" s="278"/>
    </row>
    <row r="457" spans="1:6" s="180" customFormat="1" ht="15.75">
      <c r="A457" s="302">
        <f>IF((SUM('Раздел 4'!AK12:AK12)&lt;=SUM('Раздел 4'!U12:U12)),"","Неверно!")</f>
      </c>
      <c r="B457" s="300" t="s">
        <v>2246</v>
      </c>
      <c r="C457" s="298" t="s">
        <v>278</v>
      </c>
      <c r="D457" s="298" t="s">
        <v>786</v>
      </c>
      <c r="E457" s="298" t="str">
        <f>CONCATENATE(SUM('Раздел 4'!AK12:AK12),"&lt;=",SUM('Раздел 4'!U12:U12))</f>
        <v>0&lt;=0</v>
      </c>
      <c r="F457" s="278"/>
    </row>
    <row r="458" spans="1:6" s="180" customFormat="1" ht="15.75">
      <c r="A458" s="302">
        <f>IF((SUM('Раздел 4'!AK39:AK39)&lt;=SUM('Раздел 4'!U39:U39)),"","Неверно!")</f>
      </c>
      <c r="B458" s="300" t="s">
        <v>2246</v>
      </c>
      <c r="C458" s="298" t="s">
        <v>279</v>
      </c>
      <c r="D458" s="298" t="s">
        <v>786</v>
      </c>
      <c r="E458" s="298" t="str">
        <f>CONCATENATE(SUM('Раздел 4'!AK39:AK39),"&lt;=",SUM('Раздел 4'!U39:U39))</f>
        <v>0&lt;=1</v>
      </c>
      <c r="F458" s="278"/>
    </row>
    <row r="459" spans="1:6" s="180" customFormat="1" ht="15.75">
      <c r="A459" s="302">
        <f>IF((SUM('Раздел 4'!AK40:AK40)&lt;=SUM('Раздел 4'!U40:U40)),"","Неверно!")</f>
      </c>
      <c r="B459" s="300" t="s">
        <v>2246</v>
      </c>
      <c r="C459" s="298" t="s">
        <v>280</v>
      </c>
      <c r="D459" s="298" t="s">
        <v>786</v>
      </c>
      <c r="E459" s="298" t="str">
        <f>CONCATENATE(SUM('Раздел 4'!AK40:AK40),"&lt;=",SUM('Раздел 4'!U40:U40))</f>
        <v>0&lt;=0</v>
      </c>
      <c r="F459" s="278"/>
    </row>
    <row r="460" spans="1:6" s="180" customFormat="1" ht="15.75">
      <c r="A460" s="302">
        <f>IF((SUM('Раздел 4'!AK41:AK41)&lt;=SUM('Раздел 4'!U41:U41)),"","Неверно!")</f>
      </c>
      <c r="B460" s="300" t="s">
        <v>2246</v>
      </c>
      <c r="C460" s="298" t="s">
        <v>281</v>
      </c>
      <c r="D460" s="298" t="s">
        <v>786</v>
      </c>
      <c r="E460" s="298" t="str">
        <f>CONCATENATE(SUM('Раздел 4'!AK41:AK41),"&lt;=",SUM('Раздел 4'!U41:U41))</f>
        <v>0&lt;=0</v>
      </c>
      <c r="F460" s="278"/>
    </row>
    <row r="461" spans="1:6" s="180" customFormat="1" ht="15.75">
      <c r="A461" s="302">
        <f>IF((SUM('Раздел 4'!AK42:AK42)&lt;=SUM('Раздел 4'!U42:U42)),"","Неверно!")</f>
      </c>
      <c r="B461" s="300" t="s">
        <v>2246</v>
      </c>
      <c r="C461" s="298" t="s">
        <v>282</v>
      </c>
      <c r="D461" s="298" t="s">
        <v>786</v>
      </c>
      <c r="E461" s="298" t="str">
        <f>CONCATENATE(SUM('Раздел 4'!AK42:AK42),"&lt;=",SUM('Раздел 4'!U42:U42))</f>
        <v>0&lt;=0</v>
      </c>
      <c r="F461" s="278"/>
    </row>
    <row r="462" spans="1:6" s="180" customFormat="1" ht="15.75">
      <c r="A462" s="302">
        <f>IF((SUM('Раздел 4'!AK43:AK43)&lt;=SUM('Раздел 4'!U43:U43)),"","Неверно!")</f>
      </c>
      <c r="B462" s="300" t="s">
        <v>2246</v>
      </c>
      <c r="C462" s="298" t="s">
        <v>283</v>
      </c>
      <c r="D462" s="298" t="s">
        <v>786</v>
      </c>
      <c r="E462" s="298" t="str">
        <f>CONCATENATE(SUM('Раздел 4'!AK43:AK43),"&lt;=",SUM('Раздел 4'!U43:U43))</f>
        <v>0&lt;=1</v>
      </c>
      <c r="F462" s="278"/>
    </row>
    <row r="463" spans="1:6" s="180" customFormat="1" ht="15.75">
      <c r="A463" s="302">
        <f>IF((SUM('Раздел 4'!AK44:AK44)&lt;=SUM('Раздел 4'!U44:U44)),"","Неверно!")</f>
      </c>
      <c r="B463" s="300" t="s">
        <v>2246</v>
      </c>
      <c r="C463" s="298" t="s">
        <v>284</v>
      </c>
      <c r="D463" s="298" t="s">
        <v>786</v>
      </c>
      <c r="E463" s="298" t="str">
        <f>CONCATENATE(SUM('Раздел 4'!AK44:AK44),"&lt;=",SUM('Раздел 4'!U44:U44))</f>
        <v>0&lt;=0</v>
      </c>
      <c r="F463" s="278"/>
    </row>
    <row r="464" spans="1:6" s="180" customFormat="1" ht="15.75">
      <c r="A464" s="302">
        <f>IF((SUM('Раздел 4'!AK45:AK45)&lt;=SUM('Раздел 4'!U45:U45)),"","Неверно!")</f>
      </c>
      <c r="B464" s="300" t="s">
        <v>2246</v>
      </c>
      <c r="C464" s="298" t="s">
        <v>285</v>
      </c>
      <c r="D464" s="298" t="s">
        <v>786</v>
      </c>
      <c r="E464" s="298" t="str">
        <f>CONCATENATE(SUM('Раздел 4'!AK45:AK45),"&lt;=",SUM('Раздел 4'!U45:U45))</f>
        <v>0&lt;=0</v>
      </c>
      <c r="F464" s="278"/>
    </row>
    <row r="465" spans="1:6" s="180" customFormat="1" ht="15.75">
      <c r="A465" s="302">
        <f>IF((SUM('Раздел 4'!AK46:AK46)&lt;=SUM('Раздел 4'!U46:U46)),"","Неверно!")</f>
      </c>
      <c r="B465" s="300" t="s">
        <v>2246</v>
      </c>
      <c r="C465" s="298" t="s">
        <v>286</v>
      </c>
      <c r="D465" s="298" t="s">
        <v>786</v>
      </c>
      <c r="E465" s="298" t="str">
        <f>CONCATENATE(SUM('Раздел 4'!AK46:AK46),"&lt;=",SUM('Раздел 4'!U46:U46))</f>
        <v>0&lt;=0</v>
      </c>
      <c r="F465" s="278"/>
    </row>
    <row r="466" spans="1:6" s="180" customFormat="1" ht="15.75">
      <c r="A466" s="302">
        <f>IF((SUM('Раздел 4'!AK47:AK47)&lt;=SUM('Раздел 4'!U47:U47)),"","Неверно!")</f>
      </c>
      <c r="B466" s="300" t="s">
        <v>2246</v>
      </c>
      <c r="C466" s="298" t="s">
        <v>287</v>
      </c>
      <c r="D466" s="298" t="s">
        <v>786</v>
      </c>
      <c r="E466" s="298" t="str">
        <f>CONCATENATE(SUM('Раздел 4'!AK47:AK47),"&lt;=",SUM('Раздел 4'!U47:U47))</f>
        <v>0&lt;=2</v>
      </c>
      <c r="F466" s="278"/>
    </row>
    <row r="467" spans="1:6" s="180" customFormat="1" ht="15.75">
      <c r="A467" s="302">
        <f>IF((SUM('Раздел 4'!AK48:AK48)&lt;=SUM('Раздел 4'!U48:U48)),"","Неверно!")</f>
      </c>
      <c r="B467" s="300" t="s">
        <v>2246</v>
      </c>
      <c r="C467" s="298" t="s">
        <v>288</v>
      </c>
      <c r="D467" s="298" t="s">
        <v>786</v>
      </c>
      <c r="E467" s="298" t="str">
        <f>CONCATENATE(SUM('Раздел 4'!AK48:AK48),"&lt;=",SUM('Раздел 4'!U48:U48))</f>
        <v>0&lt;=0</v>
      </c>
      <c r="F467" s="278"/>
    </row>
    <row r="468" spans="1:6" s="180" customFormat="1" ht="15.75">
      <c r="A468" s="302">
        <f>IF((SUM('Раздел 4'!AK13:AK13)&lt;=SUM('Раздел 4'!U13:U13)),"","Неверно!")</f>
      </c>
      <c r="B468" s="300" t="s">
        <v>2246</v>
      </c>
      <c r="C468" s="298" t="s">
        <v>289</v>
      </c>
      <c r="D468" s="298" t="s">
        <v>786</v>
      </c>
      <c r="E468" s="298" t="str">
        <f>CONCATENATE(SUM('Раздел 4'!AK13:AK13),"&lt;=",SUM('Раздел 4'!U13:U13))</f>
        <v>0&lt;=5</v>
      </c>
      <c r="F468" s="278"/>
    </row>
    <row r="469" spans="1:6" s="180" customFormat="1" ht="15.75">
      <c r="A469" s="302">
        <f>IF((SUM('Раздел 4'!AK49:AK49)&lt;=SUM('Раздел 4'!U49:U49)),"","Неверно!")</f>
      </c>
      <c r="B469" s="300" t="s">
        <v>2246</v>
      </c>
      <c r="C469" s="298" t="s">
        <v>290</v>
      </c>
      <c r="D469" s="298" t="s">
        <v>786</v>
      </c>
      <c r="E469" s="298" t="str">
        <f>CONCATENATE(SUM('Раздел 4'!AK49:AK49),"&lt;=",SUM('Раздел 4'!U49:U49))</f>
        <v>1&lt;=67</v>
      </c>
      <c r="F469" s="278"/>
    </row>
    <row r="470" spans="1:6" s="180" customFormat="1" ht="15.75">
      <c r="A470" s="302">
        <f>IF((SUM('Раздел 4'!AK50:AK50)&lt;=SUM('Раздел 4'!U50:U50)),"","Неверно!")</f>
      </c>
      <c r="B470" s="300" t="s">
        <v>2246</v>
      </c>
      <c r="C470" s="298" t="s">
        <v>291</v>
      </c>
      <c r="D470" s="298" t="s">
        <v>786</v>
      </c>
      <c r="E470" s="298" t="str">
        <f>CONCATENATE(SUM('Раздел 4'!AK50:AK50),"&lt;=",SUM('Раздел 4'!U50:U50))</f>
        <v>1&lt;=55</v>
      </c>
      <c r="F470" s="278"/>
    </row>
    <row r="471" spans="1:6" s="180" customFormat="1" ht="15.75">
      <c r="A471" s="302">
        <f>IF((SUM('Раздел 4'!AK51:AK51)&lt;=SUM('Раздел 4'!U51:U51)),"","Неверно!")</f>
      </c>
      <c r="B471" s="300" t="s">
        <v>2246</v>
      </c>
      <c r="C471" s="298" t="s">
        <v>292</v>
      </c>
      <c r="D471" s="298" t="s">
        <v>786</v>
      </c>
      <c r="E471" s="298" t="str">
        <f>CONCATENATE(SUM('Раздел 4'!AK51:AK51),"&lt;=",SUM('Раздел 4'!U51:U51))</f>
        <v>0&lt;=16</v>
      </c>
      <c r="F471" s="278"/>
    </row>
    <row r="472" spans="1:6" s="180" customFormat="1" ht="15.75">
      <c r="A472" s="302">
        <f>IF((SUM('Раздел 4'!AK52:AK52)&lt;=SUM('Раздел 4'!U52:U52)),"","Неверно!")</f>
      </c>
      <c r="B472" s="300" t="s">
        <v>2246</v>
      </c>
      <c r="C472" s="298" t="s">
        <v>293</v>
      </c>
      <c r="D472" s="298" t="s">
        <v>786</v>
      </c>
      <c r="E472" s="298" t="str">
        <f>CONCATENATE(SUM('Раздел 4'!AK52:AK52),"&lt;=",SUM('Раздел 4'!U52:U52))</f>
        <v>1&lt;=67</v>
      </c>
      <c r="F472" s="278"/>
    </row>
    <row r="473" spans="1:6" s="180" customFormat="1" ht="15.75">
      <c r="A473" s="302">
        <f>IF((SUM('Раздел 4'!AK53:AK53)&lt;=SUM('Раздел 4'!U53:U53)),"","Неверно!")</f>
      </c>
      <c r="B473" s="300" t="s">
        <v>2246</v>
      </c>
      <c r="C473" s="298" t="s">
        <v>294</v>
      </c>
      <c r="D473" s="298" t="s">
        <v>786</v>
      </c>
      <c r="E473" s="298" t="str">
        <f>CONCATENATE(SUM('Раздел 4'!AK53:AK53),"&lt;=",SUM('Раздел 4'!U53:U53))</f>
        <v>0&lt;=0</v>
      </c>
      <c r="F473" s="278"/>
    </row>
    <row r="474" spans="1:6" s="180" customFormat="1" ht="15.75">
      <c r="A474" s="302">
        <f>IF((SUM('Раздел 4'!AK54:AK54)&lt;=SUM('Раздел 4'!U54:U54)),"","Неверно!")</f>
      </c>
      <c r="B474" s="300" t="s">
        <v>2246</v>
      </c>
      <c r="C474" s="298" t="s">
        <v>295</v>
      </c>
      <c r="D474" s="298" t="s">
        <v>786</v>
      </c>
      <c r="E474" s="298" t="str">
        <f>CONCATENATE(SUM('Раздел 4'!AK54:AK54),"&lt;=",SUM('Раздел 4'!U54:U54))</f>
        <v>0&lt;=0</v>
      </c>
      <c r="F474" s="278"/>
    </row>
    <row r="475" spans="1:6" s="180" customFormat="1" ht="15.75">
      <c r="A475" s="302">
        <f>IF((SUM('Раздел 4'!AK55:AK55)&lt;=SUM('Раздел 4'!U55:U55)),"","Неверно!")</f>
      </c>
      <c r="B475" s="300" t="s">
        <v>2246</v>
      </c>
      <c r="C475" s="298" t="s">
        <v>296</v>
      </c>
      <c r="D475" s="298" t="s">
        <v>786</v>
      </c>
      <c r="E475" s="298" t="str">
        <f>CONCATENATE(SUM('Раздел 4'!AK55:AK55),"&lt;=",SUM('Раздел 4'!U55:U55))</f>
        <v>0&lt;=19</v>
      </c>
      <c r="F475" s="278"/>
    </row>
    <row r="476" spans="1:6" s="180" customFormat="1" ht="15.75">
      <c r="A476" s="302">
        <f>IF((SUM('Раздел 4'!AK56:AK56)&lt;=SUM('Раздел 4'!U56:U56)),"","Неверно!")</f>
      </c>
      <c r="B476" s="300" t="s">
        <v>2246</v>
      </c>
      <c r="C476" s="298" t="s">
        <v>297</v>
      </c>
      <c r="D476" s="298" t="s">
        <v>786</v>
      </c>
      <c r="E476" s="298" t="str">
        <f>CONCATENATE(SUM('Раздел 4'!AK56:AK56),"&lt;=",SUM('Раздел 4'!U56:U56))</f>
        <v>1&lt;=27</v>
      </c>
      <c r="F476" s="278"/>
    </row>
    <row r="477" spans="1:6" s="180" customFormat="1" ht="15.75">
      <c r="A477" s="302">
        <f>IF((SUM('Раздел 4'!AK57:AK57)&lt;=SUM('Раздел 4'!U57:U57)),"","Неверно!")</f>
      </c>
      <c r="B477" s="300" t="s">
        <v>2246</v>
      </c>
      <c r="C477" s="298" t="s">
        <v>298</v>
      </c>
      <c r="D477" s="298" t="s">
        <v>786</v>
      </c>
      <c r="E477" s="298" t="str">
        <f>CONCATENATE(SUM('Раздел 4'!AK57:AK57),"&lt;=",SUM('Раздел 4'!U57:U57))</f>
        <v>0&lt;=17</v>
      </c>
      <c r="F477" s="278"/>
    </row>
    <row r="478" spans="1:6" s="180" customFormat="1" ht="15.75">
      <c r="A478" s="302">
        <f>IF((SUM('Раздел 4'!AK58:AK58)&lt;=SUM('Раздел 4'!U58:U58)),"","Неверно!")</f>
      </c>
      <c r="B478" s="300" t="s">
        <v>2246</v>
      </c>
      <c r="C478" s="298" t="s">
        <v>299</v>
      </c>
      <c r="D478" s="298" t="s">
        <v>786</v>
      </c>
      <c r="E478" s="298" t="str">
        <f>CONCATENATE(SUM('Раздел 4'!AK58:AK58),"&lt;=",SUM('Раздел 4'!U58:U58))</f>
        <v>0&lt;=4</v>
      </c>
      <c r="F478" s="278"/>
    </row>
    <row r="479" spans="1:6" s="180" customFormat="1" ht="15.75">
      <c r="A479" s="302">
        <f>IF((SUM('Раздел 4'!AK14:AK14)&lt;=SUM('Раздел 4'!U14:U14)),"","Неверно!")</f>
      </c>
      <c r="B479" s="300" t="s">
        <v>2246</v>
      </c>
      <c r="C479" s="298" t="s">
        <v>300</v>
      </c>
      <c r="D479" s="298" t="s">
        <v>786</v>
      </c>
      <c r="E479" s="298" t="str">
        <f>CONCATENATE(SUM('Раздел 4'!AK14:AK14),"&lt;=",SUM('Раздел 4'!U14:U14))</f>
        <v>0&lt;=0</v>
      </c>
      <c r="F479" s="278"/>
    </row>
    <row r="480" spans="1:6" s="180" customFormat="1" ht="15.75">
      <c r="A480" s="302">
        <f>IF((SUM('Раздел 4'!AK59:AK59)&lt;=SUM('Раздел 4'!U59:U59)),"","Неверно!")</f>
      </c>
      <c r="B480" s="300" t="s">
        <v>2246</v>
      </c>
      <c r="C480" s="298" t="s">
        <v>301</v>
      </c>
      <c r="D480" s="298" t="s">
        <v>786</v>
      </c>
      <c r="E480" s="298" t="str">
        <f>CONCATENATE(SUM('Раздел 4'!AK59:AK59),"&lt;=",SUM('Раздел 4'!U59:U59))</f>
        <v>0&lt;=0</v>
      </c>
      <c r="F480" s="278"/>
    </row>
    <row r="481" spans="1:6" s="180" customFormat="1" ht="15.75">
      <c r="A481" s="302">
        <f>IF((SUM('Раздел 4'!AK60:AK60)&lt;=SUM('Раздел 4'!U60:U60)),"","Неверно!")</f>
      </c>
      <c r="B481" s="300" t="s">
        <v>2246</v>
      </c>
      <c r="C481" s="298" t="s">
        <v>302</v>
      </c>
      <c r="D481" s="298" t="s">
        <v>786</v>
      </c>
      <c r="E481" s="298" t="str">
        <f>CONCATENATE(SUM('Раздел 4'!AK60:AK60),"&lt;=",SUM('Раздел 4'!U60:U60))</f>
        <v>0&lt;=0</v>
      </c>
      <c r="F481" s="278"/>
    </row>
    <row r="482" spans="1:6" s="180" customFormat="1" ht="15.75">
      <c r="A482" s="302">
        <f>IF((SUM('Раздел 4'!AK61:AK61)&lt;=SUM('Раздел 4'!U61:U61)),"","Неверно!")</f>
      </c>
      <c r="B482" s="300" t="s">
        <v>2246</v>
      </c>
      <c r="C482" s="298" t="s">
        <v>303</v>
      </c>
      <c r="D482" s="298" t="s">
        <v>786</v>
      </c>
      <c r="E482" s="298" t="str">
        <f>CONCATENATE(SUM('Раздел 4'!AK61:AK61),"&lt;=",SUM('Раздел 4'!U61:U61))</f>
        <v>0&lt;=0</v>
      </c>
      <c r="F482" s="278"/>
    </row>
    <row r="483" spans="1:6" s="180" customFormat="1" ht="15.75">
      <c r="A483" s="302">
        <f>IF((SUM('Раздел 4'!AK62:AK62)&lt;=SUM('Раздел 4'!U62:U62)),"","Неверно!")</f>
      </c>
      <c r="B483" s="300" t="s">
        <v>2246</v>
      </c>
      <c r="C483" s="298" t="s">
        <v>997</v>
      </c>
      <c r="D483" s="298" t="s">
        <v>786</v>
      </c>
      <c r="E483" s="298" t="str">
        <f>CONCATENATE(SUM('Раздел 4'!AK62:AK62),"&lt;=",SUM('Раздел 4'!U62:U62))</f>
        <v>0&lt;=0</v>
      </c>
      <c r="F483" s="278"/>
    </row>
    <row r="484" spans="1:6" s="180" customFormat="1" ht="15.75">
      <c r="A484" s="302">
        <f>IF((SUM('Раздел 4'!AK63:AK63)&lt;=SUM('Раздел 4'!U63:U63)),"","Неверно!")</f>
      </c>
      <c r="B484" s="300" t="s">
        <v>2246</v>
      </c>
      <c r="C484" s="298" t="s">
        <v>998</v>
      </c>
      <c r="D484" s="298" t="s">
        <v>786</v>
      </c>
      <c r="E484" s="298" t="str">
        <f>CONCATENATE(SUM('Раздел 4'!AK63:AK63),"&lt;=",SUM('Раздел 4'!U63:U63))</f>
        <v>0&lt;=0</v>
      </c>
      <c r="F484" s="278"/>
    </row>
    <row r="485" spans="1:6" s="180" customFormat="1" ht="15.75">
      <c r="A485" s="302">
        <f>IF((SUM('Раздел 4'!AK64:AK64)&lt;=SUM('Раздел 4'!U64:U64)),"","Неверно!")</f>
      </c>
      <c r="B485" s="300" t="s">
        <v>2246</v>
      </c>
      <c r="C485" s="298" t="s">
        <v>999</v>
      </c>
      <c r="D485" s="298" t="s">
        <v>786</v>
      </c>
      <c r="E485" s="298" t="str">
        <f>CONCATENATE(SUM('Раздел 4'!AK64:AK64),"&lt;=",SUM('Раздел 4'!U64:U64))</f>
        <v>0&lt;=0</v>
      </c>
      <c r="F485" s="278"/>
    </row>
    <row r="486" spans="1:6" s="180" customFormat="1" ht="15.75">
      <c r="A486" s="302">
        <f>IF((SUM('Раздел 4'!AK65:AK65)&lt;=SUM('Раздел 4'!U65:U65)),"","Неверно!")</f>
      </c>
      <c r="B486" s="300" t="s">
        <v>2246</v>
      </c>
      <c r="C486" s="298" t="s">
        <v>1000</v>
      </c>
      <c r="D486" s="298" t="s">
        <v>786</v>
      </c>
      <c r="E486" s="298" t="str">
        <f>CONCATENATE(SUM('Раздел 4'!AK65:AK65),"&lt;=",SUM('Раздел 4'!U65:U65))</f>
        <v>0&lt;=0</v>
      </c>
      <c r="F486" s="278"/>
    </row>
    <row r="487" spans="1:6" s="180" customFormat="1" ht="15.75">
      <c r="A487" s="302">
        <f>IF((SUM('Раздел 4'!AK66:AK66)&lt;=SUM('Раздел 4'!U66:U66)),"","Неверно!")</f>
      </c>
      <c r="B487" s="300" t="s">
        <v>2246</v>
      </c>
      <c r="C487" s="298" t="s">
        <v>1001</v>
      </c>
      <c r="D487" s="298" t="s">
        <v>786</v>
      </c>
      <c r="E487" s="298" t="str">
        <f>CONCATENATE(SUM('Раздел 4'!AK66:AK66),"&lt;=",SUM('Раздел 4'!U66:U66))</f>
        <v>0&lt;=0</v>
      </c>
      <c r="F487" s="278"/>
    </row>
    <row r="488" spans="1:6" s="180" customFormat="1" ht="15.75">
      <c r="A488" s="302">
        <f>IF((SUM('Раздел 4'!AK67:AK67)&lt;=SUM('Раздел 4'!U67:U67)),"","Неверно!")</f>
      </c>
      <c r="B488" s="300" t="s">
        <v>2246</v>
      </c>
      <c r="C488" s="298" t="s">
        <v>2247</v>
      </c>
      <c r="D488" s="298" t="s">
        <v>786</v>
      </c>
      <c r="E488" s="298" t="str">
        <f>CONCATENATE(SUM('Раздел 4'!AK67:AK67),"&lt;=",SUM('Раздел 4'!U67:U67))</f>
        <v>0&lt;=0</v>
      </c>
      <c r="F488" s="278"/>
    </row>
    <row r="489" spans="1:6" s="180" customFormat="1" ht="15.75">
      <c r="A489" s="302">
        <f>IF((SUM('Раздел 4'!AK15:AK15)&lt;=SUM('Раздел 4'!U15:U15)),"","Неверно!")</f>
      </c>
      <c r="B489" s="300" t="s">
        <v>2246</v>
      </c>
      <c r="C489" s="298" t="s">
        <v>304</v>
      </c>
      <c r="D489" s="298" t="s">
        <v>786</v>
      </c>
      <c r="E489" s="298" t="str">
        <f>CONCATENATE(SUM('Раздел 4'!AK15:AK15),"&lt;=",SUM('Раздел 4'!U15:U15))</f>
        <v>0&lt;=0</v>
      </c>
      <c r="F489" s="278"/>
    </row>
    <row r="490" spans="1:6" s="180" customFormat="1" ht="15.75">
      <c r="A490" s="302">
        <f>IF((SUM('Раздел 4'!AK16:AK16)&lt;=SUM('Раздел 4'!U16:U16)),"","Неверно!")</f>
      </c>
      <c r="B490" s="300" t="s">
        <v>2246</v>
      </c>
      <c r="C490" s="298" t="s">
        <v>305</v>
      </c>
      <c r="D490" s="298" t="s">
        <v>786</v>
      </c>
      <c r="E490" s="298" t="str">
        <f>CONCATENATE(SUM('Раздел 4'!AK16:AK16),"&lt;=",SUM('Раздел 4'!U16:U16))</f>
        <v>0&lt;=3</v>
      </c>
      <c r="F490" s="278"/>
    </row>
    <row r="491" spans="1:6" s="180" customFormat="1" ht="15.75">
      <c r="A491" s="302">
        <f>IF((SUM('Раздел 4'!AK17:AK17)&lt;=SUM('Раздел 4'!U17:U17)),"","Неверно!")</f>
      </c>
      <c r="B491" s="300" t="s">
        <v>2246</v>
      </c>
      <c r="C491" s="298" t="s">
        <v>306</v>
      </c>
      <c r="D491" s="298" t="s">
        <v>786</v>
      </c>
      <c r="E491" s="298" t="str">
        <f>CONCATENATE(SUM('Раздел 4'!AK17:AK17),"&lt;=",SUM('Раздел 4'!U17:U17))</f>
        <v>1&lt;=22</v>
      </c>
      <c r="F491" s="278"/>
    </row>
    <row r="492" spans="1:6" s="180" customFormat="1" ht="15.75">
      <c r="A492" s="302">
        <f>IF((SUM('Раздел 4'!AK18:AK18)&lt;=SUM('Раздел 4'!U18:U18)),"","Неверно!")</f>
      </c>
      <c r="B492" s="300" t="s">
        <v>2246</v>
      </c>
      <c r="C492" s="298" t="s">
        <v>307</v>
      </c>
      <c r="D492" s="298" t="s">
        <v>786</v>
      </c>
      <c r="E492" s="298" t="str">
        <f>CONCATENATE(SUM('Раздел 4'!AK18:AK18),"&lt;=",SUM('Раздел 4'!U18:U18))</f>
        <v>0&lt;=0</v>
      </c>
      <c r="F492" s="278"/>
    </row>
    <row r="493" spans="1:6" s="180" customFormat="1" ht="15.75">
      <c r="A493" s="302">
        <f>IF((SUM('Раздел 4'!F50:F50)&lt;=SUM('Раздел 4'!F10:F10)),"","Неверно!")</f>
      </c>
      <c r="B493" s="300" t="s">
        <v>2248</v>
      </c>
      <c r="C493" s="298" t="s">
        <v>1002</v>
      </c>
      <c r="D493" s="298" t="s">
        <v>1003</v>
      </c>
      <c r="E493" s="298" t="str">
        <f>CONCATENATE(SUM('Раздел 4'!F50:F50),"&lt;=",SUM('Раздел 4'!F10:F10))</f>
        <v>650&lt;=909</v>
      </c>
      <c r="F493" s="278"/>
    </row>
    <row r="494" spans="1:6" s="180" customFormat="1" ht="15.75">
      <c r="A494" s="302">
        <f>IF((SUM('Раздел 4'!O50:O50)&lt;=SUM('Раздел 4'!O10:O10)),"","Неверно!")</f>
      </c>
      <c r="B494" s="300" t="s">
        <v>2248</v>
      </c>
      <c r="C494" s="298" t="s">
        <v>1004</v>
      </c>
      <c r="D494" s="298" t="s">
        <v>1003</v>
      </c>
      <c r="E494" s="298" t="str">
        <f>CONCATENATE(SUM('Раздел 4'!O50:O50),"&lt;=",SUM('Раздел 4'!O10:O10))</f>
        <v>0&lt;=0</v>
      </c>
      <c r="F494" s="278"/>
    </row>
    <row r="495" spans="1:6" s="180" customFormat="1" ht="15.75">
      <c r="A495" s="302">
        <f>IF((SUM('Раздел 4'!P50:P50)&lt;=SUM('Раздел 4'!P10:P10)),"","Неверно!")</f>
      </c>
      <c r="B495" s="300" t="s">
        <v>2248</v>
      </c>
      <c r="C495" s="298" t="s">
        <v>1005</v>
      </c>
      <c r="D495" s="298" t="s">
        <v>1003</v>
      </c>
      <c r="E495" s="298" t="str">
        <f>CONCATENATE(SUM('Раздел 4'!P50:P50),"&lt;=",SUM('Раздел 4'!P10:P10))</f>
        <v>0&lt;=0</v>
      </c>
      <c r="F495" s="278"/>
    </row>
    <row r="496" spans="1:6" s="180" customFormat="1" ht="15.75">
      <c r="A496" s="302">
        <f>IF((SUM('Раздел 4'!Q50:Q50)&lt;=SUM('Раздел 4'!Q10:Q10)),"","Неверно!")</f>
      </c>
      <c r="B496" s="300" t="s">
        <v>2248</v>
      </c>
      <c r="C496" s="298" t="s">
        <v>1006</v>
      </c>
      <c r="D496" s="298" t="s">
        <v>1003</v>
      </c>
      <c r="E496" s="298" t="str">
        <f>CONCATENATE(SUM('Раздел 4'!Q50:Q50),"&lt;=",SUM('Раздел 4'!Q10:Q10))</f>
        <v>31&lt;=57</v>
      </c>
      <c r="F496" s="278"/>
    </row>
    <row r="497" spans="1:6" s="180" customFormat="1" ht="15.75">
      <c r="A497" s="302">
        <f>IF((SUM('Раздел 4'!R50:R50)&lt;=SUM('Раздел 4'!R10:R10)),"","Неверно!")</f>
      </c>
      <c r="B497" s="300" t="s">
        <v>2248</v>
      </c>
      <c r="C497" s="298" t="s">
        <v>1007</v>
      </c>
      <c r="D497" s="298" t="s">
        <v>1003</v>
      </c>
      <c r="E497" s="298" t="str">
        <f>CONCATENATE(SUM('Раздел 4'!R50:R50),"&lt;=",SUM('Раздел 4'!R10:R10))</f>
        <v>0&lt;=0</v>
      </c>
      <c r="F497" s="278"/>
    </row>
    <row r="498" spans="1:6" s="180" customFormat="1" ht="15.75">
      <c r="A498" s="302">
        <f>IF((SUM('Раздел 4'!S50:S50)&lt;=SUM('Раздел 4'!S10:S10)),"","Неверно!")</f>
      </c>
      <c r="B498" s="300" t="s">
        <v>2248</v>
      </c>
      <c r="C498" s="298" t="s">
        <v>1008</v>
      </c>
      <c r="D498" s="298" t="s">
        <v>1003</v>
      </c>
      <c r="E498" s="298" t="str">
        <f>CONCATENATE(SUM('Раздел 4'!S50:S50),"&lt;=",SUM('Раздел 4'!S10:S10))</f>
        <v>3&lt;=3</v>
      </c>
      <c r="F498" s="278"/>
    </row>
    <row r="499" spans="1:6" s="180" customFormat="1" ht="15.75">
      <c r="A499" s="302">
        <f>IF((SUM('Раздел 4'!T50:T50)&lt;=SUM('Раздел 4'!T10:T10)),"","Неверно!")</f>
      </c>
      <c r="B499" s="300" t="s">
        <v>2248</v>
      </c>
      <c r="C499" s="298" t="s">
        <v>1009</v>
      </c>
      <c r="D499" s="298" t="s">
        <v>1003</v>
      </c>
      <c r="E499" s="298" t="str">
        <f>CONCATENATE(SUM('Раздел 4'!T50:T50),"&lt;=",SUM('Раздел 4'!T10:T10))</f>
        <v>0&lt;=0</v>
      </c>
      <c r="F499" s="278"/>
    </row>
    <row r="500" spans="1:6" s="180" customFormat="1" ht="15.75">
      <c r="A500" s="302">
        <f>IF((SUM('Раздел 4'!U50:U50)&lt;=SUM('Раздел 4'!U10:U10)),"","Неверно!")</f>
      </c>
      <c r="B500" s="300" t="s">
        <v>2248</v>
      </c>
      <c r="C500" s="298" t="s">
        <v>1010</v>
      </c>
      <c r="D500" s="298" t="s">
        <v>1003</v>
      </c>
      <c r="E500" s="298" t="str">
        <f>CONCATENATE(SUM('Раздел 4'!U50:U50),"&lt;=",SUM('Раздел 4'!U10:U10))</f>
        <v>55&lt;=67</v>
      </c>
      <c r="F500" s="278"/>
    </row>
    <row r="501" spans="1:6" s="180" customFormat="1" ht="15.75">
      <c r="A501" s="302">
        <f>IF((SUM('Раздел 4'!V50:V50)&lt;=SUM('Раздел 4'!V10:V10)),"","Неверно!")</f>
      </c>
      <c r="B501" s="300" t="s">
        <v>2248</v>
      </c>
      <c r="C501" s="298" t="s">
        <v>1011</v>
      </c>
      <c r="D501" s="298" t="s">
        <v>1003</v>
      </c>
      <c r="E501" s="298" t="str">
        <f>CONCATENATE(SUM('Раздел 4'!V50:V50),"&lt;=",SUM('Раздел 4'!V10:V10))</f>
        <v>4&lt;=5</v>
      </c>
      <c r="F501" s="278"/>
    </row>
    <row r="502" spans="1:6" s="180" customFormat="1" ht="15.75">
      <c r="A502" s="302">
        <f>IF((SUM('Раздел 4'!W50:W50)&lt;=SUM('Раздел 4'!W10:W10)),"","Неверно!")</f>
      </c>
      <c r="B502" s="300" t="s">
        <v>2248</v>
      </c>
      <c r="C502" s="298" t="s">
        <v>1012</v>
      </c>
      <c r="D502" s="298" t="s">
        <v>1003</v>
      </c>
      <c r="E502" s="298" t="str">
        <f>CONCATENATE(SUM('Раздел 4'!W50:W50),"&lt;=",SUM('Раздел 4'!W10:W10))</f>
        <v>62&lt;=75</v>
      </c>
      <c r="F502" s="278"/>
    </row>
    <row r="503" spans="1:6" s="180" customFormat="1" ht="15.75">
      <c r="A503" s="302">
        <f>IF((SUM('Раздел 4'!X50:X50)&lt;=SUM('Раздел 4'!X10:X10)),"","Неверно!")</f>
      </c>
      <c r="B503" s="300" t="s">
        <v>2248</v>
      </c>
      <c r="C503" s="298" t="s">
        <v>1013</v>
      </c>
      <c r="D503" s="298" t="s">
        <v>1003</v>
      </c>
      <c r="E503" s="298" t="str">
        <f>CONCATENATE(SUM('Раздел 4'!X50:X50),"&lt;=",SUM('Раздел 4'!X10:X10))</f>
        <v>0&lt;=0</v>
      </c>
      <c r="F503" s="278"/>
    </row>
    <row r="504" spans="1:6" s="180" customFormat="1" ht="15.75">
      <c r="A504" s="302">
        <f>IF((SUM('Раздел 4'!G50:G50)&lt;=SUM('Раздел 4'!G10:G10)),"","Неверно!")</f>
      </c>
      <c r="B504" s="300" t="s">
        <v>2248</v>
      </c>
      <c r="C504" s="298" t="s">
        <v>1014</v>
      </c>
      <c r="D504" s="298" t="s">
        <v>1003</v>
      </c>
      <c r="E504" s="298" t="str">
        <f>CONCATENATE(SUM('Раздел 4'!G50:G50),"&lt;=",SUM('Раздел 4'!G10:G10))</f>
        <v>0&lt;=0</v>
      </c>
      <c r="F504" s="278"/>
    </row>
    <row r="505" spans="1:6" s="180" customFormat="1" ht="15.75">
      <c r="A505" s="302">
        <f>IF((SUM('Раздел 4'!Y50:Y50)&lt;=SUM('Раздел 4'!Y10:Y10)),"","Неверно!")</f>
      </c>
      <c r="B505" s="300" t="s">
        <v>2248</v>
      </c>
      <c r="C505" s="298" t="s">
        <v>1015</v>
      </c>
      <c r="D505" s="298" t="s">
        <v>1003</v>
      </c>
      <c r="E505" s="298" t="str">
        <f>CONCATENATE(SUM('Раздел 4'!Y50:Y50),"&lt;=",SUM('Раздел 4'!Y10:Y10))</f>
        <v>0&lt;=3</v>
      </c>
      <c r="F505" s="278"/>
    </row>
    <row r="506" spans="1:6" s="180" customFormat="1" ht="15.75">
      <c r="A506" s="302">
        <f>IF((SUM('Раздел 4'!Z50:Z50)&lt;=SUM('Раздел 4'!Z10:Z10)),"","Неверно!")</f>
      </c>
      <c r="B506" s="300" t="s">
        <v>2248</v>
      </c>
      <c r="C506" s="298" t="s">
        <v>1016</v>
      </c>
      <c r="D506" s="298" t="s">
        <v>1003</v>
      </c>
      <c r="E506" s="298" t="str">
        <f>CONCATENATE(SUM('Раздел 4'!Z50:Z50),"&lt;=",SUM('Раздел 4'!Z10:Z10))</f>
        <v>0&lt;=0</v>
      </c>
      <c r="F506" s="278"/>
    </row>
    <row r="507" spans="1:6" s="180" customFormat="1" ht="15.75">
      <c r="A507" s="302">
        <f>IF((SUM('Раздел 4'!AA50:AA50)&lt;=SUM('Раздел 4'!AA10:AA10)),"","Неверно!")</f>
      </c>
      <c r="B507" s="300" t="s">
        <v>2248</v>
      </c>
      <c r="C507" s="298" t="s">
        <v>1017</v>
      </c>
      <c r="D507" s="298" t="s">
        <v>1003</v>
      </c>
      <c r="E507" s="298" t="str">
        <f>CONCATENATE(SUM('Раздел 4'!AA50:AA50),"&lt;=",SUM('Раздел 4'!AA10:AA10))</f>
        <v>0&lt;=0</v>
      </c>
      <c r="F507" s="278"/>
    </row>
    <row r="508" spans="1:6" s="180" customFormat="1" ht="15.75">
      <c r="A508" s="302">
        <f>IF((SUM('Раздел 4'!AB50:AB50)&lt;=SUM('Раздел 4'!AB10:AB10)),"","Неверно!")</f>
      </c>
      <c r="B508" s="300" t="s">
        <v>2248</v>
      </c>
      <c r="C508" s="298" t="s">
        <v>1018</v>
      </c>
      <c r="D508" s="298" t="s">
        <v>1003</v>
      </c>
      <c r="E508" s="298" t="str">
        <f>CONCATENATE(SUM('Раздел 4'!AB50:AB50),"&lt;=",SUM('Раздел 4'!AB10:AB10))</f>
        <v>0&lt;=0</v>
      </c>
      <c r="F508" s="278"/>
    </row>
    <row r="509" spans="1:6" s="180" customFormat="1" ht="15.75">
      <c r="A509" s="302">
        <f>IF((SUM('Раздел 4'!AC50:AC50)&lt;=SUM('Раздел 4'!AC10:AC10)),"","Неверно!")</f>
      </c>
      <c r="B509" s="300" t="s">
        <v>2248</v>
      </c>
      <c r="C509" s="298" t="s">
        <v>1019</v>
      </c>
      <c r="D509" s="298" t="s">
        <v>1003</v>
      </c>
      <c r="E509" s="298" t="str">
        <f>CONCATENATE(SUM('Раздел 4'!AC50:AC50),"&lt;=",SUM('Раздел 4'!AC10:AC10))</f>
        <v>0&lt;=3</v>
      </c>
      <c r="F509" s="278"/>
    </row>
    <row r="510" spans="1:6" s="180" customFormat="1" ht="15.75">
      <c r="A510" s="302">
        <f>IF((SUM('Раздел 4'!AD50:AD50)&lt;=SUM('Раздел 4'!AD10:AD10)),"","Неверно!")</f>
      </c>
      <c r="B510" s="300" t="s">
        <v>2248</v>
      </c>
      <c r="C510" s="298" t="s">
        <v>1020</v>
      </c>
      <c r="D510" s="298" t="s">
        <v>1003</v>
      </c>
      <c r="E510" s="298" t="str">
        <f>CONCATENATE(SUM('Раздел 4'!AD50:AD50),"&lt;=",SUM('Раздел 4'!AD10:AD10))</f>
        <v>0&lt;=0</v>
      </c>
      <c r="F510" s="278"/>
    </row>
    <row r="511" spans="1:6" s="180" customFormat="1" ht="15.75">
      <c r="A511" s="302">
        <f>IF((SUM('Раздел 4'!AE50:AE50)&lt;=SUM('Раздел 4'!AE10:AE10)),"","Неверно!")</f>
      </c>
      <c r="B511" s="300" t="s">
        <v>2248</v>
      </c>
      <c r="C511" s="298" t="s">
        <v>1021</v>
      </c>
      <c r="D511" s="298" t="s">
        <v>1003</v>
      </c>
      <c r="E511" s="298" t="str">
        <f>CONCATENATE(SUM('Раздел 4'!AE50:AE50),"&lt;=",SUM('Раздел 4'!AE10:AE10))</f>
        <v>0&lt;=0</v>
      </c>
      <c r="F511" s="278"/>
    </row>
    <row r="512" spans="1:6" s="180" customFormat="1" ht="15.75">
      <c r="A512" s="302">
        <f>IF((SUM('Раздел 4'!AF50:AF50)&lt;=SUM('Раздел 4'!AF10:AF10)),"","Неверно!")</f>
      </c>
      <c r="B512" s="300" t="s">
        <v>2248</v>
      </c>
      <c r="C512" s="298" t="s">
        <v>1022</v>
      </c>
      <c r="D512" s="298" t="s">
        <v>1003</v>
      </c>
      <c r="E512" s="298" t="str">
        <f>CONCATENATE(SUM('Раздел 4'!AF50:AF50),"&lt;=",SUM('Раздел 4'!AF10:AF10))</f>
        <v>0&lt;=1</v>
      </c>
      <c r="F512" s="278"/>
    </row>
    <row r="513" spans="1:6" s="180" customFormat="1" ht="15.75">
      <c r="A513" s="302">
        <f>IF((SUM('Раздел 4'!AG50:AG50)&lt;=SUM('Раздел 4'!AG10:AG10)),"","Неверно!")</f>
      </c>
      <c r="B513" s="300" t="s">
        <v>2248</v>
      </c>
      <c r="C513" s="298" t="s">
        <v>1023</v>
      </c>
      <c r="D513" s="298" t="s">
        <v>1003</v>
      </c>
      <c r="E513" s="298" t="str">
        <f>CONCATENATE(SUM('Раздел 4'!AG50:AG50),"&lt;=",SUM('Раздел 4'!AG10:AG10))</f>
        <v>7&lt;=22</v>
      </c>
      <c r="F513" s="278"/>
    </row>
    <row r="514" spans="1:6" s="180" customFormat="1" ht="15.75">
      <c r="A514" s="302">
        <f>IF((SUM('Раздел 4'!AH50:AH50)&lt;=SUM('Раздел 4'!AH10:AH10)),"","Неверно!")</f>
      </c>
      <c r="B514" s="300" t="s">
        <v>2248</v>
      </c>
      <c r="C514" s="298" t="s">
        <v>1024</v>
      </c>
      <c r="D514" s="298" t="s">
        <v>1003</v>
      </c>
      <c r="E514" s="298" t="str">
        <f>CONCATENATE(SUM('Раздел 4'!AH50:AH50),"&lt;=",SUM('Раздел 4'!AH10:AH10))</f>
        <v>184&lt;=240</v>
      </c>
      <c r="F514" s="278"/>
    </row>
    <row r="515" spans="1:6" s="180" customFormat="1" ht="15.75">
      <c r="A515" s="302">
        <f>IF((SUM('Раздел 4'!H50:H50)&lt;=SUM('Раздел 4'!H10:H10)),"","Неверно!")</f>
      </c>
      <c r="B515" s="300" t="s">
        <v>2248</v>
      </c>
      <c r="C515" s="298" t="s">
        <v>1025</v>
      </c>
      <c r="D515" s="298" t="s">
        <v>1003</v>
      </c>
      <c r="E515" s="298" t="str">
        <f>CONCATENATE(SUM('Раздел 4'!H50:H50),"&lt;=",SUM('Раздел 4'!H10:H10))</f>
        <v>28&lt;=49</v>
      </c>
      <c r="F515" s="278"/>
    </row>
    <row r="516" spans="1:6" s="180" customFormat="1" ht="15.75">
      <c r="A516" s="302">
        <f>IF((SUM('Раздел 4'!AI50:AI50)&lt;=SUM('Раздел 4'!AI10:AI10)),"","Неверно!")</f>
      </c>
      <c r="B516" s="300" t="s">
        <v>2248</v>
      </c>
      <c r="C516" s="298" t="s">
        <v>1026</v>
      </c>
      <c r="D516" s="298" t="s">
        <v>1003</v>
      </c>
      <c r="E516" s="298" t="str">
        <f>CONCATENATE(SUM('Раздел 4'!AI50:AI50),"&lt;=",SUM('Раздел 4'!AI10:AI10))</f>
        <v>315&lt;=420</v>
      </c>
      <c r="F516" s="278"/>
    </row>
    <row r="517" spans="1:6" s="180" customFormat="1" ht="15.75">
      <c r="A517" s="302">
        <f>IF((SUM('Раздел 4'!AJ50:AJ50)&lt;=SUM('Раздел 4'!AJ10:AJ10)),"","Неверно!")</f>
      </c>
      <c r="B517" s="300" t="s">
        <v>2248</v>
      </c>
      <c r="C517" s="298" t="s">
        <v>1027</v>
      </c>
      <c r="D517" s="298" t="s">
        <v>1003</v>
      </c>
      <c r="E517" s="298" t="str">
        <f>CONCATENATE(SUM('Раздел 4'!AJ50:AJ50),"&lt;=",SUM('Раздел 4'!AJ10:AJ10))</f>
        <v>8&lt;=18</v>
      </c>
      <c r="F517" s="278"/>
    </row>
    <row r="518" spans="1:6" s="180" customFormat="1" ht="15.75">
      <c r="A518" s="302">
        <f>IF((SUM('Раздел 4'!AK50:AK50)&lt;=SUM('Раздел 4'!AK10:AK10)),"","Неверно!")</f>
      </c>
      <c r="B518" s="300" t="s">
        <v>2248</v>
      </c>
      <c r="C518" s="298" t="s">
        <v>1028</v>
      </c>
      <c r="D518" s="298" t="s">
        <v>1003</v>
      </c>
      <c r="E518" s="298" t="str">
        <f>CONCATENATE(SUM('Раздел 4'!AK50:AK50),"&lt;=",SUM('Раздел 4'!AK10:AK10))</f>
        <v>1&lt;=1</v>
      </c>
      <c r="F518" s="278"/>
    </row>
    <row r="519" spans="1:6" s="180" customFormat="1" ht="15.75">
      <c r="A519" s="302">
        <f>IF((SUM('Раздел 4'!AL50:AL50)&lt;=SUM('Раздел 4'!AL10:AL10)),"","Неверно!")</f>
      </c>
      <c r="B519" s="300" t="s">
        <v>2248</v>
      </c>
      <c r="C519" s="298" t="s">
        <v>1029</v>
      </c>
      <c r="D519" s="298" t="s">
        <v>1003</v>
      </c>
      <c r="E519" s="298" t="str">
        <f>CONCATENATE(SUM('Раздел 4'!AL50:AL50),"&lt;=",SUM('Раздел 4'!AL10:AL10))</f>
        <v>373&lt;=533</v>
      </c>
      <c r="F519" s="278"/>
    </row>
    <row r="520" spans="1:6" s="180" customFormat="1" ht="15.75">
      <c r="A520" s="302">
        <f>IF((SUM('Раздел 4'!AM50:AM50)&lt;=SUM('Раздел 4'!AM10:AM10)),"","Неверно!")</f>
      </c>
      <c r="B520" s="300" t="s">
        <v>2248</v>
      </c>
      <c r="C520" s="298" t="s">
        <v>1030</v>
      </c>
      <c r="D520" s="298" t="s">
        <v>1003</v>
      </c>
      <c r="E520" s="298" t="str">
        <f>CONCATENATE(SUM('Раздел 4'!AM50:AM50),"&lt;=",SUM('Раздел 4'!AM10:AM10))</f>
        <v>1682&lt;=2192</v>
      </c>
      <c r="F520" s="278"/>
    </row>
    <row r="521" spans="1:6" s="180" customFormat="1" ht="15.75">
      <c r="A521" s="302">
        <f>IF((SUM('Раздел 4'!AN50:AN50)&lt;=SUM('Раздел 4'!AN10:AN10)),"","Неверно!")</f>
      </c>
      <c r="B521" s="300" t="s">
        <v>2248</v>
      </c>
      <c r="C521" s="298" t="s">
        <v>1031</v>
      </c>
      <c r="D521" s="298" t="s">
        <v>1003</v>
      </c>
      <c r="E521" s="298" t="str">
        <f>CONCATENATE(SUM('Раздел 4'!AN50:AN50),"&lt;=",SUM('Раздел 4'!AN10:AN10))</f>
        <v>2662&lt;=3561</v>
      </c>
      <c r="F521" s="278"/>
    </row>
    <row r="522" spans="1:6" s="180" customFormat="1" ht="15.75">
      <c r="A522" s="302">
        <f>IF((SUM('Раздел 4'!AO50:AO50)&lt;=SUM('Раздел 4'!AO10:AO10)),"","Неверно!")</f>
      </c>
      <c r="B522" s="300" t="s">
        <v>2248</v>
      </c>
      <c r="C522" s="298" t="s">
        <v>1032</v>
      </c>
      <c r="D522" s="298" t="s">
        <v>1003</v>
      </c>
      <c r="E522" s="298" t="str">
        <f>CONCATENATE(SUM('Раздел 4'!AO50:AO50),"&lt;=",SUM('Раздел 4'!AO10:AO10))</f>
        <v>5&lt;=8</v>
      </c>
      <c r="F522" s="278"/>
    </row>
    <row r="523" spans="1:6" s="180" customFormat="1" ht="15.75">
      <c r="A523" s="302">
        <f>IF((SUM('Раздел 4'!AP50:AP50)&lt;=SUM('Раздел 4'!AP10:AP10)),"","Неверно!")</f>
      </c>
      <c r="B523" s="300" t="s">
        <v>2248</v>
      </c>
      <c r="C523" s="298" t="s">
        <v>1033</v>
      </c>
      <c r="D523" s="298" t="s">
        <v>1003</v>
      </c>
      <c r="E523" s="298" t="str">
        <f>CONCATENATE(SUM('Раздел 4'!AP50:AP50),"&lt;=",SUM('Раздел 4'!AP10:AP10))</f>
        <v>35&lt;=64</v>
      </c>
      <c r="F523" s="278"/>
    </row>
    <row r="524" spans="1:6" s="180" customFormat="1" ht="15.75">
      <c r="A524" s="302">
        <f>IF((SUM('Раздел 4'!AQ50:AQ50)&lt;=SUM('Раздел 4'!AQ10:AQ10)),"","Неверно!")</f>
      </c>
      <c r="B524" s="300" t="s">
        <v>2248</v>
      </c>
      <c r="C524" s="298" t="s">
        <v>1034</v>
      </c>
      <c r="D524" s="298" t="s">
        <v>1003</v>
      </c>
      <c r="E524" s="298" t="str">
        <f>CONCATENATE(SUM('Раздел 4'!AQ50:AQ50),"&lt;=",SUM('Раздел 4'!AQ10:AQ10))</f>
        <v>7&lt;=8</v>
      </c>
      <c r="F524" s="278"/>
    </row>
    <row r="525" spans="1:6" s="180" customFormat="1" ht="15.75">
      <c r="A525" s="302">
        <f>IF((SUM('Раздел 4'!AR50:AR50)&lt;=SUM('Раздел 4'!AR10:AR10)),"","Неверно!")</f>
      </c>
      <c r="B525" s="300" t="s">
        <v>2248</v>
      </c>
      <c r="C525" s="298" t="s">
        <v>1035</v>
      </c>
      <c r="D525" s="298" t="s">
        <v>1003</v>
      </c>
      <c r="E525" s="298" t="str">
        <f>CONCATENATE(SUM('Раздел 4'!AR50:AR50),"&lt;=",SUM('Раздел 4'!AR10:AR10))</f>
        <v>46&lt;=55</v>
      </c>
      <c r="F525" s="278"/>
    </row>
    <row r="526" spans="1:6" s="180" customFormat="1" ht="15.75">
      <c r="A526" s="302">
        <f>IF((SUM('Раздел 4'!I50:I50)&lt;=SUM('Раздел 4'!I10:I10)),"","Неверно!")</f>
      </c>
      <c r="B526" s="300" t="s">
        <v>2248</v>
      </c>
      <c r="C526" s="298" t="s">
        <v>1036</v>
      </c>
      <c r="D526" s="298" t="s">
        <v>1003</v>
      </c>
      <c r="E526" s="298" t="str">
        <f>CONCATENATE(SUM('Раздел 4'!I50:I50),"&lt;=",SUM('Раздел 4'!I10:I10))</f>
        <v>0&lt;=0</v>
      </c>
      <c r="F526" s="278"/>
    </row>
    <row r="527" spans="1:6" s="180" customFormat="1" ht="15.75">
      <c r="A527" s="302">
        <f>IF((SUM('Раздел 4'!AS50:AS50)&lt;=SUM('Раздел 4'!AS10:AS10)),"","Неверно!")</f>
      </c>
      <c r="B527" s="300" t="s">
        <v>2248</v>
      </c>
      <c r="C527" s="298" t="s">
        <v>1037</v>
      </c>
      <c r="D527" s="298" t="s">
        <v>1003</v>
      </c>
      <c r="E527" s="298" t="str">
        <f>CONCATENATE(SUM('Раздел 4'!AS50:AS50),"&lt;=",SUM('Раздел 4'!AS10:AS10))</f>
        <v>0&lt;=0</v>
      </c>
      <c r="F527" s="278"/>
    </row>
    <row r="528" spans="1:6" s="180" customFormat="1" ht="15.75">
      <c r="A528" s="302">
        <f>IF((SUM('Раздел 4'!AT50:AT50)&lt;=SUM('Раздел 4'!AT10:AT10)),"","Неверно!")</f>
      </c>
      <c r="B528" s="300" t="s">
        <v>2248</v>
      </c>
      <c r="C528" s="298" t="s">
        <v>1038</v>
      </c>
      <c r="D528" s="298" t="s">
        <v>1003</v>
      </c>
      <c r="E528" s="298" t="str">
        <f>CONCATENATE(SUM('Раздел 4'!AT50:AT50),"&lt;=",SUM('Раздел 4'!AT10:AT10))</f>
        <v>0&lt;=0</v>
      </c>
      <c r="F528" s="278"/>
    </row>
    <row r="529" spans="1:6" s="180" customFormat="1" ht="15.75">
      <c r="A529" s="302">
        <f>IF((SUM('Раздел 4'!AU50:AU50)&lt;=SUM('Раздел 4'!AU10:AU10)),"","Неверно!")</f>
      </c>
      <c r="B529" s="300" t="s">
        <v>2248</v>
      </c>
      <c r="C529" s="298" t="s">
        <v>1039</v>
      </c>
      <c r="D529" s="298" t="s">
        <v>1003</v>
      </c>
      <c r="E529" s="298" t="str">
        <f>CONCATENATE(SUM('Раздел 4'!AU50:AU50),"&lt;=",SUM('Раздел 4'!AU10:AU10))</f>
        <v>0&lt;=0</v>
      </c>
      <c r="F529" s="278"/>
    </row>
    <row r="530" spans="1:6" s="180" customFormat="1" ht="15.75">
      <c r="A530" s="302">
        <f>IF((SUM('Раздел 4'!AV50:AV50)&lt;=SUM('Раздел 4'!AV10:AV10)),"","Неверно!")</f>
      </c>
      <c r="B530" s="300" t="s">
        <v>2248</v>
      </c>
      <c r="C530" s="298" t="s">
        <v>1040</v>
      </c>
      <c r="D530" s="298" t="s">
        <v>1003</v>
      </c>
      <c r="E530" s="298" t="str">
        <f>CONCATENATE(SUM('Раздел 4'!AV50:AV50),"&lt;=",SUM('Раздел 4'!AV10:AV10))</f>
        <v>599&lt;=818</v>
      </c>
      <c r="F530" s="278"/>
    </row>
    <row r="531" spans="1:6" s="180" customFormat="1" ht="15.75">
      <c r="A531" s="302">
        <f>IF((SUM('Раздел 4'!J50:J50)&lt;=SUM('Раздел 4'!J10:J10)),"","Неверно!")</f>
      </c>
      <c r="B531" s="300" t="s">
        <v>2248</v>
      </c>
      <c r="C531" s="298" t="s">
        <v>1041</v>
      </c>
      <c r="D531" s="298" t="s">
        <v>1003</v>
      </c>
      <c r="E531" s="298" t="str">
        <f>CONCATENATE(SUM('Раздел 4'!J50:J50),"&lt;=",SUM('Раздел 4'!J10:J10))</f>
        <v>1&lt;=3</v>
      </c>
      <c r="F531" s="278"/>
    </row>
    <row r="532" spans="1:6" s="180" customFormat="1" ht="15.75">
      <c r="A532" s="302">
        <f>IF((SUM('Раздел 4'!K50:K50)&lt;=SUM('Раздел 4'!K10:K10)),"","Неверно!")</f>
      </c>
      <c r="B532" s="300" t="s">
        <v>2248</v>
      </c>
      <c r="C532" s="298" t="s">
        <v>1042</v>
      </c>
      <c r="D532" s="298" t="s">
        <v>1003</v>
      </c>
      <c r="E532" s="298" t="str">
        <f>CONCATENATE(SUM('Раздел 4'!K50:K50),"&lt;=",SUM('Раздел 4'!K10:K10))</f>
        <v>2&lt;=5</v>
      </c>
      <c r="F532" s="278"/>
    </row>
    <row r="533" spans="1:6" s="180" customFormat="1" ht="15.75">
      <c r="A533" s="302">
        <f>IF((SUM('Раздел 4'!L50:L50)&lt;=SUM('Раздел 4'!L10:L10)),"","Неверно!")</f>
      </c>
      <c r="B533" s="300" t="s">
        <v>2248</v>
      </c>
      <c r="C533" s="298" t="s">
        <v>1043</v>
      </c>
      <c r="D533" s="298" t="s">
        <v>1003</v>
      </c>
      <c r="E533" s="298" t="str">
        <f>CONCATENATE(SUM('Раздел 4'!L50:L50),"&lt;=",SUM('Раздел 4'!L10:L10))</f>
        <v>0&lt;=0</v>
      </c>
      <c r="F533" s="278"/>
    </row>
    <row r="534" spans="1:6" s="180" customFormat="1" ht="15.75">
      <c r="A534" s="302">
        <f>IF((SUM('Раздел 4'!M50:M50)&lt;=SUM('Раздел 4'!M10:M10)),"","Неверно!")</f>
      </c>
      <c r="B534" s="300" t="s">
        <v>2248</v>
      </c>
      <c r="C534" s="298" t="s">
        <v>1044</v>
      </c>
      <c r="D534" s="298" t="s">
        <v>1003</v>
      </c>
      <c r="E534" s="298" t="str">
        <f>CONCATENATE(SUM('Раздел 4'!M50:M50),"&lt;=",SUM('Раздел 4'!M10:M10))</f>
        <v>0&lt;=0</v>
      </c>
      <c r="F534" s="278"/>
    </row>
    <row r="535" spans="1:6" s="180" customFormat="1" ht="15.75">
      <c r="A535" s="302">
        <f>IF((SUM('Раздел 4'!N50:N50)&lt;=SUM('Раздел 4'!N10:N10)),"","Неверно!")</f>
      </c>
      <c r="B535" s="300" t="s">
        <v>2248</v>
      </c>
      <c r="C535" s="298" t="s">
        <v>1045</v>
      </c>
      <c r="D535" s="298" t="s">
        <v>1003</v>
      </c>
      <c r="E535" s="298" t="str">
        <f>CONCATENATE(SUM('Раздел 4'!N50:N50),"&lt;=",SUM('Раздел 4'!N10:N10))</f>
        <v>0&lt;=0</v>
      </c>
      <c r="F535" s="278"/>
    </row>
    <row r="536" spans="1:6" s="180" customFormat="1" ht="15.75">
      <c r="A536" s="302">
        <f>IF((SUM('Раздел 4'!AS10:AS10)&lt;=SUM('Раздел 4'!AN10:AN10)),"","Неверно!")</f>
      </c>
      <c r="B536" s="300" t="s">
        <v>2249</v>
      </c>
      <c r="C536" s="298" t="s">
        <v>204</v>
      </c>
      <c r="D536" s="298" t="s">
        <v>785</v>
      </c>
      <c r="E536" s="298" t="str">
        <f>CONCATENATE(SUM('Раздел 4'!AS10:AS10),"&lt;=",SUM('Раздел 4'!AN10:AN10))</f>
        <v>0&lt;=3561</v>
      </c>
      <c r="F536" s="278"/>
    </row>
    <row r="537" spans="1:6" s="180" customFormat="1" ht="15.75">
      <c r="A537" s="302">
        <f>IF((SUM('Раздел 4'!AS19:AS19)&lt;=SUM('Раздел 4'!AN19:AN19)),"","Неверно!")</f>
      </c>
      <c r="B537" s="300" t="s">
        <v>2249</v>
      </c>
      <c r="C537" s="298" t="s">
        <v>205</v>
      </c>
      <c r="D537" s="298" t="s">
        <v>785</v>
      </c>
      <c r="E537" s="298" t="str">
        <f>CONCATENATE(SUM('Раздел 4'!AS19:AS19),"&lt;=",SUM('Раздел 4'!AN19:AN19))</f>
        <v>0&lt;=201</v>
      </c>
      <c r="F537" s="278"/>
    </row>
    <row r="538" spans="1:6" s="180" customFormat="1" ht="15.75">
      <c r="A538" s="302">
        <f>IF((SUM('Раздел 4'!AS20:AS20)&lt;=SUM('Раздел 4'!AN20:AN20)),"","Неверно!")</f>
      </c>
      <c r="B538" s="300" t="s">
        <v>2249</v>
      </c>
      <c r="C538" s="298" t="s">
        <v>206</v>
      </c>
      <c r="D538" s="298" t="s">
        <v>785</v>
      </c>
      <c r="E538" s="298" t="str">
        <f>CONCATENATE(SUM('Раздел 4'!AS20:AS20),"&lt;=",SUM('Раздел 4'!AN20:AN20))</f>
        <v>0&lt;=37</v>
      </c>
      <c r="F538" s="278"/>
    </row>
    <row r="539" spans="1:6" s="180" customFormat="1" ht="15.75">
      <c r="A539" s="302">
        <f>IF((SUM('Раздел 4'!AS21:AS21)&lt;=SUM('Раздел 4'!AN21:AN21)),"","Неверно!")</f>
      </c>
      <c r="B539" s="300" t="s">
        <v>2249</v>
      </c>
      <c r="C539" s="298" t="s">
        <v>207</v>
      </c>
      <c r="D539" s="298" t="s">
        <v>785</v>
      </c>
      <c r="E539" s="298" t="str">
        <f>CONCATENATE(SUM('Раздел 4'!AS21:AS21),"&lt;=",SUM('Раздел 4'!AN21:AN21))</f>
        <v>0&lt;=274</v>
      </c>
      <c r="F539" s="278"/>
    </row>
    <row r="540" spans="1:6" s="180" customFormat="1" ht="15.75">
      <c r="A540" s="302">
        <f>IF((SUM('Раздел 4'!AS22:AS22)&lt;=SUM('Раздел 4'!AN22:AN22)),"","Неверно!")</f>
      </c>
      <c r="B540" s="300" t="s">
        <v>2249</v>
      </c>
      <c r="C540" s="298" t="s">
        <v>208</v>
      </c>
      <c r="D540" s="298" t="s">
        <v>785</v>
      </c>
      <c r="E540" s="298" t="str">
        <f>CONCATENATE(SUM('Раздел 4'!AS22:AS22),"&lt;=",SUM('Раздел 4'!AN22:AN22))</f>
        <v>0&lt;=166</v>
      </c>
      <c r="F540" s="278"/>
    </row>
    <row r="541" spans="1:6" s="180" customFormat="1" ht="15.75">
      <c r="A541" s="302">
        <f>IF((SUM('Раздел 4'!AS23:AS23)&lt;=SUM('Раздел 4'!AN23:AN23)),"","Неверно!")</f>
      </c>
      <c r="B541" s="300" t="s">
        <v>2249</v>
      </c>
      <c r="C541" s="298" t="s">
        <v>209</v>
      </c>
      <c r="D541" s="298" t="s">
        <v>785</v>
      </c>
      <c r="E541" s="298" t="str">
        <f>CONCATENATE(SUM('Раздел 4'!AS23:AS23),"&lt;=",SUM('Раздел 4'!AN23:AN23))</f>
        <v>0&lt;=33</v>
      </c>
      <c r="F541" s="278"/>
    </row>
    <row r="542" spans="1:6" s="180" customFormat="1" ht="15.75">
      <c r="A542" s="302">
        <f>IF((SUM('Раздел 4'!AS24:AS24)&lt;=SUM('Раздел 4'!AN24:AN24)),"","Неверно!")</f>
      </c>
      <c r="B542" s="300" t="s">
        <v>2249</v>
      </c>
      <c r="C542" s="298" t="s">
        <v>210</v>
      </c>
      <c r="D542" s="298" t="s">
        <v>785</v>
      </c>
      <c r="E542" s="298" t="str">
        <f>CONCATENATE(SUM('Раздел 4'!AS24:AS24),"&lt;=",SUM('Раздел 4'!AN24:AN24))</f>
        <v>0&lt;=36</v>
      </c>
      <c r="F542" s="278"/>
    </row>
    <row r="543" spans="1:6" s="180" customFormat="1" ht="15.75">
      <c r="A543" s="302">
        <f>IF((SUM('Раздел 4'!AS25:AS25)&lt;=SUM('Раздел 4'!AN25:AN25)),"","Неверно!")</f>
      </c>
      <c r="B543" s="300" t="s">
        <v>2249</v>
      </c>
      <c r="C543" s="298" t="s">
        <v>211</v>
      </c>
      <c r="D543" s="298" t="s">
        <v>785</v>
      </c>
      <c r="E543" s="298" t="str">
        <f>CONCATENATE(SUM('Раздел 4'!AS25:AS25),"&lt;=",SUM('Раздел 4'!AN25:AN25))</f>
        <v>0&lt;=38</v>
      </c>
      <c r="F543" s="278"/>
    </row>
    <row r="544" spans="1:6" s="180" customFormat="1" ht="15.75">
      <c r="A544" s="302">
        <f>IF((SUM('Раздел 4'!AS26:AS26)&lt;=SUM('Раздел 4'!AN26:AN26)),"","Неверно!")</f>
      </c>
      <c r="B544" s="300" t="s">
        <v>2249</v>
      </c>
      <c r="C544" s="298" t="s">
        <v>212</v>
      </c>
      <c r="D544" s="298" t="s">
        <v>785</v>
      </c>
      <c r="E544" s="298" t="str">
        <f>CONCATENATE(SUM('Раздел 4'!AS26:AS26),"&lt;=",SUM('Раздел 4'!AN26:AN26))</f>
        <v>0&lt;=0</v>
      </c>
      <c r="F544" s="278"/>
    </row>
    <row r="545" spans="1:6" s="180" customFormat="1" ht="15.75">
      <c r="A545" s="302">
        <f>IF((SUM('Раздел 4'!AS27:AS27)&lt;=SUM('Раздел 4'!AN27:AN27)),"","Неверно!")</f>
      </c>
      <c r="B545" s="300" t="s">
        <v>2249</v>
      </c>
      <c r="C545" s="298" t="s">
        <v>213</v>
      </c>
      <c r="D545" s="298" t="s">
        <v>785</v>
      </c>
      <c r="E545" s="298" t="str">
        <f>CONCATENATE(SUM('Раздел 4'!AS27:AS27),"&lt;=",SUM('Раздел 4'!AN27:AN27))</f>
        <v>0&lt;=0</v>
      </c>
      <c r="F545" s="278"/>
    </row>
    <row r="546" spans="1:6" s="180" customFormat="1" ht="15.75">
      <c r="A546" s="302">
        <f>IF((SUM('Раздел 4'!AS28:AS28)&lt;=SUM('Раздел 4'!AN28:AN28)),"","Неверно!")</f>
      </c>
      <c r="B546" s="300" t="s">
        <v>2249</v>
      </c>
      <c r="C546" s="298" t="s">
        <v>214</v>
      </c>
      <c r="D546" s="298" t="s">
        <v>785</v>
      </c>
      <c r="E546" s="298" t="str">
        <f>CONCATENATE(SUM('Раздел 4'!AS28:AS28),"&lt;=",SUM('Раздел 4'!AN28:AN28))</f>
        <v>0&lt;=0</v>
      </c>
      <c r="F546" s="278"/>
    </row>
    <row r="547" spans="1:6" s="180" customFormat="1" ht="15.75">
      <c r="A547" s="302">
        <f>IF((SUM('Раздел 4'!AS11:AS11)&lt;=SUM('Раздел 4'!AN11:AN11)),"","Неверно!")</f>
      </c>
      <c r="B547" s="300" t="s">
        <v>2249</v>
      </c>
      <c r="C547" s="298" t="s">
        <v>215</v>
      </c>
      <c r="D547" s="298" t="s">
        <v>785</v>
      </c>
      <c r="E547" s="298" t="str">
        <f>CONCATENATE(SUM('Раздел 4'!AS11:AS11),"&lt;=",SUM('Раздел 4'!AN11:AN11))</f>
        <v>0&lt;=281</v>
      </c>
      <c r="F547" s="278"/>
    </row>
    <row r="548" spans="1:6" s="180" customFormat="1" ht="15.75">
      <c r="A548" s="302">
        <f>IF((SUM('Раздел 4'!AS29:AS29)&lt;=SUM('Раздел 4'!AN29:AN29)),"","Неверно!")</f>
      </c>
      <c r="B548" s="300" t="s">
        <v>2249</v>
      </c>
      <c r="C548" s="298" t="s">
        <v>216</v>
      </c>
      <c r="D548" s="298" t="s">
        <v>785</v>
      </c>
      <c r="E548" s="298" t="str">
        <f>CONCATENATE(SUM('Раздел 4'!AS29:AS29),"&lt;=",SUM('Раздел 4'!AN29:AN29))</f>
        <v>0&lt;=8</v>
      </c>
      <c r="F548" s="278"/>
    </row>
    <row r="549" spans="1:6" s="180" customFormat="1" ht="15.75">
      <c r="A549" s="302">
        <f>IF((SUM('Раздел 4'!AS30:AS30)&lt;=SUM('Раздел 4'!AN30:AN30)),"","Неверно!")</f>
      </c>
      <c r="B549" s="300" t="s">
        <v>2249</v>
      </c>
      <c r="C549" s="298" t="s">
        <v>217</v>
      </c>
      <c r="D549" s="298" t="s">
        <v>785</v>
      </c>
      <c r="E549" s="298" t="str">
        <f>CONCATENATE(SUM('Раздел 4'!AS30:AS30),"&lt;=",SUM('Раздел 4'!AN30:AN30))</f>
        <v>0&lt;=16</v>
      </c>
      <c r="F549" s="278"/>
    </row>
    <row r="550" spans="1:6" s="180" customFormat="1" ht="15.75">
      <c r="A550" s="302">
        <f>IF((SUM('Раздел 4'!AS31:AS31)&lt;=SUM('Раздел 4'!AN31:AN31)),"","Неверно!")</f>
      </c>
      <c r="B550" s="300" t="s">
        <v>2249</v>
      </c>
      <c r="C550" s="298" t="s">
        <v>218</v>
      </c>
      <c r="D550" s="298" t="s">
        <v>785</v>
      </c>
      <c r="E550" s="298" t="str">
        <f>CONCATENATE(SUM('Раздел 4'!AS31:AS31),"&lt;=",SUM('Раздел 4'!AN31:AN31))</f>
        <v>0&lt;=6</v>
      </c>
      <c r="F550" s="278"/>
    </row>
    <row r="551" spans="1:6" s="180" customFormat="1" ht="15.75">
      <c r="A551" s="302">
        <f>IF((SUM('Раздел 4'!AS32:AS32)&lt;=SUM('Раздел 4'!AN32:AN32)),"","Неверно!")</f>
      </c>
      <c r="B551" s="300" t="s">
        <v>2249</v>
      </c>
      <c r="C551" s="298" t="s">
        <v>219</v>
      </c>
      <c r="D551" s="298" t="s">
        <v>785</v>
      </c>
      <c r="E551" s="298" t="str">
        <f>CONCATENATE(SUM('Раздел 4'!AS32:AS32),"&lt;=",SUM('Раздел 4'!AN32:AN32))</f>
        <v>0&lt;=10</v>
      </c>
      <c r="F551" s="278"/>
    </row>
    <row r="552" spans="1:6" s="180" customFormat="1" ht="15.75">
      <c r="A552" s="302">
        <f>IF((SUM('Раздел 4'!AS33:AS33)&lt;=SUM('Раздел 4'!AN33:AN33)),"","Неверно!")</f>
      </c>
      <c r="B552" s="300" t="s">
        <v>2249</v>
      </c>
      <c r="C552" s="298" t="s">
        <v>220</v>
      </c>
      <c r="D552" s="298" t="s">
        <v>785</v>
      </c>
      <c r="E552" s="298" t="str">
        <f>CONCATENATE(SUM('Раздел 4'!AS33:AS33),"&lt;=",SUM('Раздел 4'!AN33:AN33))</f>
        <v>0&lt;=0</v>
      </c>
      <c r="F552" s="278"/>
    </row>
    <row r="553" spans="1:6" s="180" customFormat="1" ht="15.75">
      <c r="A553" s="302">
        <f>IF((SUM('Раздел 4'!AS34:AS34)&lt;=SUM('Раздел 4'!AN34:AN34)),"","Неверно!")</f>
      </c>
      <c r="B553" s="300" t="s">
        <v>2249</v>
      </c>
      <c r="C553" s="298" t="s">
        <v>221</v>
      </c>
      <c r="D553" s="298" t="s">
        <v>785</v>
      </c>
      <c r="E553" s="298" t="str">
        <f>CONCATENATE(SUM('Раздел 4'!AS34:AS34),"&lt;=",SUM('Раздел 4'!AN34:AN34))</f>
        <v>0&lt;=419</v>
      </c>
      <c r="F553" s="278"/>
    </row>
    <row r="554" spans="1:6" s="180" customFormat="1" ht="15.75">
      <c r="A554" s="302">
        <f>IF((SUM('Раздел 4'!AS35:AS35)&lt;=SUM('Раздел 4'!AN35:AN35)),"","Неверно!")</f>
      </c>
      <c r="B554" s="300" t="s">
        <v>2249</v>
      </c>
      <c r="C554" s="298" t="s">
        <v>222</v>
      </c>
      <c r="D554" s="298" t="s">
        <v>785</v>
      </c>
      <c r="E554" s="298" t="str">
        <f>CONCATENATE(SUM('Раздел 4'!AS35:AS35),"&lt;=",SUM('Раздел 4'!AN35:AN35))</f>
        <v>0&lt;=13</v>
      </c>
      <c r="F554" s="278"/>
    </row>
    <row r="555" spans="1:6" s="180" customFormat="1" ht="15.75">
      <c r="A555" s="302">
        <f>IF((SUM('Раздел 4'!AS36:AS36)&lt;=SUM('Раздел 4'!AN36:AN36)),"","Неверно!")</f>
      </c>
      <c r="B555" s="300" t="s">
        <v>2249</v>
      </c>
      <c r="C555" s="298" t="s">
        <v>223</v>
      </c>
      <c r="D555" s="298" t="s">
        <v>785</v>
      </c>
      <c r="E555" s="298" t="str">
        <f>CONCATENATE(SUM('Раздел 4'!AS36:AS36),"&lt;=",SUM('Раздел 4'!AN36:AN36))</f>
        <v>0&lt;=182</v>
      </c>
      <c r="F555" s="278"/>
    </row>
    <row r="556" spans="1:6" s="180" customFormat="1" ht="15.75">
      <c r="A556" s="302">
        <f>IF((SUM('Раздел 4'!AS37:AS37)&lt;=SUM('Раздел 4'!AN37:AN37)),"","Неверно!")</f>
      </c>
      <c r="B556" s="300" t="s">
        <v>2249</v>
      </c>
      <c r="C556" s="298" t="s">
        <v>224</v>
      </c>
      <c r="D556" s="298" t="s">
        <v>785</v>
      </c>
      <c r="E556" s="298" t="str">
        <f>CONCATENATE(SUM('Раздел 4'!AS37:AS37),"&lt;=",SUM('Раздел 4'!AN37:AN37))</f>
        <v>0&lt;=2</v>
      </c>
      <c r="F556" s="278"/>
    </row>
    <row r="557" spans="1:6" s="180" customFormat="1" ht="15.75">
      <c r="A557" s="302">
        <f>IF((SUM('Раздел 4'!AS38:AS38)&lt;=SUM('Раздел 4'!AN38:AN38)),"","Неверно!")</f>
      </c>
      <c r="B557" s="300" t="s">
        <v>2249</v>
      </c>
      <c r="C557" s="298" t="s">
        <v>225</v>
      </c>
      <c r="D557" s="298" t="s">
        <v>785</v>
      </c>
      <c r="E557" s="298" t="str">
        <f>CONCATENATE(SUM('Раздел 4'!AS38:AS38),"&lt;=",SUM('Раздел 4'!AN38:AN38))</f>
        <v>0&lt;=0</v>
      </c>
      <c r="F557" s="278"/>
    </row>
    <row r="558" spans="1:6" s="180" customFormat="1" ht="15.75">
      <c r="A558" s="302">
        <f>IF((SUM('Раздел 4'!AS12:AS12)&lt;=SUM('Раздел 4'!AN12:AN12)),"","Неверно!")</f>
      </c>
      <c r="B558" s="300" t="s">
        <v>2249</v>
      </c>
      <c r="C558" s="298" t="s">
        <v>226</v>
      </c>
      <c r="D558" s="298" t="s">
        <v>785</v>
      </c>
      <c r="E558" s="298" t="str">
        <f>CONCATENATE(SUM('Раздел 4'!AS12:AS12),"&lt;=",SUM('Раздел 4'!AN12:AN12))</f>
        <v>0&lt;=10</v>
      </c>
      <c r="F558" s="278"/>
    </row>
    <row r="559" spans="1:6" s="180" customFormat="1" ht="15.75">
      <c r="A559" s="302">
        <f>IF((SUM('Раздел 4'!AS39:AS39)&lt;=SUM('Раздел 4'!AN39:AN39)),"","Неверно!")</f>
      </c>
      <c r="B559" s="300" t="s">
        <v>2249</v>
      </c>
      <c r="C559" s="298" t="s">
        <v>227</v>
      </c>
      <c r="D559" s="298" t="s">
        <v>785</v>
      </c>
      <c r="E559" s="298" t="str">
        <f>CONCATENATE(SUM('Раздел 4'!AS39:AS39),"&lt;=",SUM('Раздел 4'!AN39:AN39))</f>
        <v>0&lt;=54</v>
      </c>
      <c r="F559" s="278"/>
    </row>
    <row r="560" spans="1:6" s="180" customFormat="1" ht="15.75">
      <c r="A560" s="302">
        <f>IF((SUM('Раздел 4'!AS40:AS40)&lt;=SUM('Раздел 4'!AN40:AN40)),"","Неверно!")</f>
      </c>
      <c r="B560" s="300" t="s">
        <v>2249</v>
      </c>
      <c r="C560" s="298" t="s">
        <v>228</v>
      </c>
      <c r="D560" s="298" t="s">
        <v>785</v>
      </c>
      <c r="E560" s="298" t="str">
        <f>CONCATENATE(SUM('Раздел 4'!AS40:AS40),"&lt;=",SUM('Раздел 4'!AN40:AN40))</f>
        <v>0&lt;=13</v>
      </c>
      <c r="F560" s="278"/>
    </row>
    <row r="561" spans="1:6" s="180" customFormat="1" ht="15.75">
      <c r="A561" s="302">
        <f>IF((SUM('Раздел 4'!AS41:AS41)&lt;=SUM('Раздел 4'!AN41:AN41)),"","Неверно!")</f>
      </c>
      <c r="B561" s="300" t="s">
        <v>2249</v>
      </c>
      <c r="C561" s="298" t="s">
        <v>229</v>
      </c>
      <c r="D561" s="298" t="s">
        <v>785</v>
      </c>
      <c r="E561" s="298" t="str">
        <f>CONCATENATE(SUM('Раздел 4'!AS41:AS41),"&lt;=",SUM('Раздел 4'!AN41:AN41))</f>
        <v>0&lt;=0</v>
      </c>
      <c r="F561" s="278"/>
    </row>
    <row r="562" spans="1:6" s="180" customFormat="1" ht="15.75">
      <c r="A562" s="302">
        <f>IF((SUM('Раздел 4'!AS42:AS42)&lt;=SUM('Раздел 4'!AN42:AN42)),"","Неверно!")</f>
      </c>
      <c r="B562" s="300" t="s">
        <v>2249</v>
      </c>
      <c r="C562" s="298" t="s">
        <v>230</v>
      </c>
      <c r="D562" s="298" t="s">
        <v>785</v>
      </c>
      <c r="E562" s="298" t="str">
        <f>CONCATENATE(SUM('Раздел 4'!AS42:AS42),"&lt;=",SUM('Раздел 4'!AN42:AN42))</f>
        <v>0&lt;=40</v>
      </c>
      <c r="F562" s="278"/>
    </row>
    <row r="563" spans="1:6" s="180" customFormat="1" ht="15.75">
      <c r="A563" s="302">
        <f>IF((SUM('Раздел 4'!AS43:AS43)&lt;=SUM('Раздел 4'!AN43:AN43)),"","Неверно!")</f>
      </c>
      <c r="B563" s="300" t="s">
        <v>2249</v>
      </c>
      <c r="C563" s="298" t="s">
        <v>231</v>
      </c>
      <c r="D563" s="298" t="s">
        <v>785</v>
      </c>
      <c r="E563" s="298" t="str">
        <f>CONCATENATE(SUM('Раздел 4'!AS43:AS43),"&lt;=",SUM('Раздел 4'!AN43:AN43))</f>
        <v>0&lt;=26</v>
      </c>
      <c r="F563" s="278"/>
    </row>
    <row r="564" spans="1:6" s="180" customFormat="1" ht="15.75">
      <c r="A564" s="302">
        <f>IF((SUM('Раздел 4'!AS44:AS44)&lt;=SUM('Раздел 4'!AN44:AN44)),"","Неверно!")</f>
      </c>
      <c r="B564" s="300" t="s">
        <v>2249</v>
      </c>
      <c r="C564" s="298" t="s">
        <v>232</v>
      </c>
      <c r="D564" s="298" t="s">
        <v>785</v>
      </c>
      <c r="E564" s="298" t="str">
        <f>CONCATENATE(SUM('Раздел 4'!AS44:AS44),"&lt;=",SUM('Раздел 4'!AN44:AN44))</f>
        <v>0&lt;=1</v>
      </c>
      <c r="F564" s="278"/>
    </row>
    <row r="565" spans="1:6" s="180" customFormat="1" ht="15.75">
      <c r="A565" s="302">
        <f>IF((SUM('Раздел 4'!AS45:AS45)&lt;=SUM('Раздел 4'!AN45:AN45)),"","Неверно!")</f>
      </c>
      <c r="B565" s="300" t="s">
        <v>2249</v>
      </c>
      <c r="C565" s="298" t="s">
        <v>233</v>
      </c>
      <c r="D565" s="298" t="s">
        <v>785</v>
      </c>
      <c r="E565" s="298" t="str">
        <f>CONCATENATE(SUM('Раздел 4'!AS45:AS45),"&lt;=",SUM('Раздел 4'!AN45:AN45))</f>
        <v>0&lt;=10</v>
      </c>
      <c r="F565" s="278"/>
    </row>
    <row r="566" spans="1:6" s="180" customFormat="1" ht="15.75">
      <c r="A566" s="302">
        <f>IF((SUM('Раздел 4'!AS46:AS46)&lt;=SUM('Раздел 4'!AN46:AN46)),"","Неверно!")</f>
      </c>
      <c r="B566" s="300" t="s">
        <v>2249</v>
      </c>
      <c r="C566" s="298" t="s">
        <v>234</v>
      </c>
      <c r="D566" s="298" t="s">
        <v>785</v>
      </c>
      <c r="E566" s="298" t="str">
        <f>CONCATENATE(SUM('Раздел 4'!AS46:AS46),"&lt;=",SUM('Раздел 4'!AN46:AN46))</f>
        <v>0&lt;=603</v>
      </c>
      <c r="F566" s="278"/>
    </row>
    <row r="567" spans="1:6" s="180" customFormat="1" ht="15.75">
      <c r="A567" s="302">
        <f>IF((SUM('Раздел 4'!AS47:AS47)&lt;=SUM('Раздел 4'!AN47:AN47)),"","Неверно!")</f>
      </c>
      <c r="B567" s="300" t="s">
        <v>2249</v>
      </c>
      <c r="C567" s="298" t="s">
        <v>235</v>
      </c>
      <c r="D567" s="298" t="s">
        <v>785</v>
      </c>
      <c r="E567" s="298" t="str">
        <f>CONCATENATE(SUM('Раздел 4'!AS47:AS47),"&lt;=",SUM('Раздел 4'!AN47:AN47))</f>
        <v>0&lt;=20</v>
      </c>
      <c r="F567" s="278"/>
    </row>
    <row r="568" spans="1:6" s="180" customFormat="1" ht="15.75">
      <c r="A568" s="302">
        <f>IF((SUM('Раздел 4'!AS48:AS48)&lt;=SUM('Раздел 4'!AN48:AN48)),"","Неверно!")</f>
      </c>
      <c r="B568" s="300" t="s">
        <v>2249</v>
      </c>
      <c r="C568" s="298" t="s">
        <v>236</v>
      </c>
      <c r="D568" s="298" t="s">
        <v>785</v>
      </c>
      <c r="E568" s="298" t="str">
        <f>CONCATENATE(SUM('Раздел 4'!AS48:AS48),"&lt;=",SUM('Раздел 4'!AN48:AN48))</f>
        <v>0&lt;=0</v>
      </c>
      <c r="F568" s="278"/>
    </row>
    <row r="569" spans="1:6" s="180" customFormat="1" ht="15.75">
      <c r="A569" s="302">
        <f>IF((SUM('Раздел 4'!AS13:AS13)&lt;=SUM('Раздел 4'!AN13:AN13)),"","Неверно!")</f>
      </c>
      <c r="B569" s="300" t="s">
        <v>2249</v>
      </c>
      <c r="C569" s="298" t="s">
        <v>237</v>
      </c>
      <c r="D569" s="298" t="s">
        <v>785</v>
      </c>
      <c r="E569" s="298" t="str">
        <f>CONCATENATE(SUM('Раздел 4'!AS13:AS13),"&lt;=",SUM('Раздел 4'!AN13:AN13))</f>
        <v>0&lt;=276</v>
      </c>
      <c r="F569" s="278"/>
    </row>
    <row r="570" spans="1:6" s="180" customFormat="1" ht="15.75">
      <c r="A570" s="302">
        <f>IF((SUM('Раздел 4'!AS49:AS49)&lt;=SUM('Раздел 4'!AN49:AN49)),"","Неверно!")</f>
      </c>
      <c r="B570" s="300" t="s">
        <v>2249</v>
      </c>
      <c r="C570" s="298" t="s">
        <v>238</v>
      </c>
      <c r="D570" s="298" t="s">
        <v>785</v>
      </c>
      <c r="E570" s="298" t="str">
        <f>CONCATENATE(SUM('Раздел 4'!AS49:AS49),"&lt;=",SUM('Раздел 4'!AN49:AN49))</f>
        <v>0&lt;=949</v>
      </c>
      <c r="F570" s="278"/>
    </row>
    <row r="571" spans="1:6" s="180" customFormat="1" ht="15.75">
      <c r="A571" s="302">
        <f>IF((SUM('Раздел 4'!AS50:AS50)&lt;=SUM('Раздел 4'!AN50:AN50)),"","Неверно!")</f>
      </c>
      <c r="B571" s="300" t="s">
        <v>2249</v>
      </c>
      <c r="C571" s="298" t="s">
        <v>239</v>
      </c>
      <c r="D571" s="298" t="s">
        <v>785</v>
      </c>
      <c r="E571" s="298" t="str">
        <f>CONCATENATE(SUM('Раздел 4'!AS50:AS50),"&lt;=",SUM('Раздел 4'!AN50:AN50))</f>
        <v>0&lt;=2662</v>
      </c>
      <c r="F571" s="278"/>
    </row>
    <row r="572" spans="1:6" s="180" customFormat="1" ht="15.75">
      <c r="A572" s="302">
        <f>IF((SUM('Раздел 4'!AS51:AS51)&lt;=SUM('Раздел 4'!AN51:AN51)),"","Неверно!")</f>
      </c>
      <c r="B572" s="300" t="s">
        <v>2249</v>
      </c>
      <c r="C572" s="298" t="s">
        <v>240</v>
      </c>
      <c r="D572" s="298" t="s">
        <v>785</v>
      </c>
      <c r="E572" s="298" t="str">
        <f>CONCATENATE(SUM('Раздел 4'!AS51:AS51),"&lt;=",SUM('Раздел 4'!AN51:AN51))</f>
        <v>0&lt;=263</v>
      </c>
      <c r="F572" s="278"/>
    </row>
    <row r="573" spans="1:6" s="180" customFormat="1" ht="15.75">
      <c r="A573" s="302">
        <f>IF((SUM('Раздел 4'!AS52:AS52)&lt;=SUM('Раздел 4'!AN52:AN52)),"","Неверно!")</f>
      </c>
      <c r="B573" s="300" t="s">
        <v>2249</v>
      </c>
      <c r="C573" s="298" t="s">
        <v>241</v>
      </c>
      <c r="D573" s="298" t="s">
        <v>785</v>
      </c>
      <c r="E573" s="298" t="str">
        <f>CONCATENATE(SUM('Раздел 4'!AS52:AS52),"&lt;=",SUM('Раздел 4'!AN52:AN52))</f>
        <v>0&lt;=3557</v>
      </c>
      <c r="F573" s="278"/>
    </row>
    <row r="574" spans="1:6" s="180" customFormat="1" ht="15.75">
      <c r="A574" s="302">
        <f>IF((SUM('Раздел 4'!AS53:AS53)&lt;=SUM('Раздел 4'!AN53:AN53)),"","Неверно!")</f>
      </c>
      <c r="B574" s="300" t="s">
        <v>2249</v>
      </c>
      <c r="C574" s="298" t="s">
        <v>242</v>
      </c>
      <c r="D574" s="298" t="s">
        <v>785</v>
      </c>
      <c r="E574" s="298" t="str">
        <f>CONCATENATE(SUM('Раздел 4'!AS53:AS53),"&lt;=",SUM('Раздел 4'!AN53:AN53))</f>
        <v>0&lt;=0</v>
      </c>
      <c r="F574" s="278"/>
    </row>
    <row r="575" spans="1:6" s="180" customFormat="1" ht="15.75">
      <c r="A575" s="302">
        <f>IF((SUM('Раздел 4'!AS54:AS54)&lt;=SUM('Раздел 4'!AN54:AN54)),"","Неверно!")</f>
      </c>
      <c r="B575" s="300" t="s">
        <v>2249</v>
      </c>
      <c r="C575" s="298" t="s">
        <v>243</v>
      </c>
      <c r="D575" s="298" t="s">
        <v>785</v>
      </c>
      <c r="E575" s="298" t="str">
        <f>CONCATENATE(SUM('Раздел 4'!AS54:AS54),"&lt;=",SUM('Раздел 4'!AN54:AN54))</f>
        <v>0&lt;=4</v>
      </c>
      <c r="F575" s="278"/>
    </row>
    <row r="576" spans="1:6" s="180" customFormat="1" ht="15.75">
      <c r="A576" s="302">
        <f>IF((SUM('Раздел 4'!AS55:AS55)&lt;=SUM('Раздел 4'!AN55:AN55)),"","Неверно!")</f>
      </c>
      <c r="B576" s="300" t="s">
        <v>2249</v>
      </c>
      <c r="C576" s="298" t="s">
        <v>244</v>
      </c>
      <c r="D576" s="298" t="s">
        <v>785</v>
      </c>
      <c r="E576" s="298" t="str">
        <f>CONCATENATE(SUM('Раздел 4'!AS55:AS55),"&lt;=",SUM('Раздел 4'!AN55:AN55))</f>
        <v>0&lt;=954</v>
      </c>
      <c r="F576" s="278"/>
    </row>
    <row r="577" spans="1:6" s="180" customFormat="1" ht="15.75">
      <c r="A577" s="302">
        <f>IF((SUM('Раздел 4'!AS56:AS56)&lt;=SUM('Раздел 4'!AN56:AN56)),"","Неверно!")</f>
      </c>
      <c r="B577" s="300" t="s">
        <v>2249</v>
      </c>
      <c r="C577" s="298" t="s">
        <v>245</v>
      </c>
      <c r="D577" s="298" t="s">
        <v>785</v>
      </c>
      <c r="E577" s="298" t="str">
        <f>CONCATENATE(SUM('Раздел 4'!AS56:AS56),"&lt;=",SUM('Раздел 4'!AN56:AN56))</f>
        <v>0&lt;=1285</v>
      </c>
      <c r="F577" s="278"/>
    </row>
    <row r="578" spans="1:6" s="180" customFormat="1" ht="15.75">
      <c r="A578" s="302">
        <f>IF((SUM('Раздел 4'!AS57:AS57)&lt;=SUM('Раздел 4'!AN57:AN57)),"","Неверно!")</f>
      </c>
      <c r="B578" s="300" t="s">
        <v>2249</v>
      </c>
      <c r="C578" s="298" t="s">
        <v>246</v>
      </c>
      <c r="D578" s="298" t="s">
        <v>785</v>
      </c>
      <c r="E578" s="298" t="str">
        <f>CONCATENATE(SUM('Раздел 4'!AS57:AS57),"&lt;=",SUM('Раздел 4'!AN57:AN57))</f>
        <v>0&lt;=863</v>
      </c>
      <c r="F578" s="278"/>
    </row>
    <row r="579" spans="1:6" s="180" customFormat="1" ht="15.75">
      <c r="A579" s="302">
        <f>IF((SUM('Раздел 4'!AS58:AS58)&lt;=SUM('Раздел 4'!AN58:AN58)),"","Неверно!")</f>
      </c>
      <c r="B579" s="300" t="s">
        <v>2249</v>
      </c>
      <c r="C579" s="298" t="s">
        <v>247</v>
      </c>
      <c r="D579" s="298" t="s">
        <v>785</v>
      </c>
      <c r="E579" s="298" t="str">
        <f>CONCATENATE(SUM('Раздел 4'!AS58:AS58),"&lt;=",SUM('Раздел 4'!AN58:AN58))</f>
        <v>0&lt;=459</v>
      </c>
      <c r="F579" s="278"/>
    </row>
    <row r="580" spans="1:6" s="180" customFormat="1" ht="15.75">
      <c r="A580" s="302">
        <f>IF((SUM('Раздел 4'!AS14:AS14)&lt;=SUM('Раздел 4'!AN14:AN14)),"","Неверно!")</f>
      </c>
      <c r="B580" s="300" t="s">
        <v>2249</v>
      </c>
      <c r="C580" s="298" t="s">
        <v>248</v>
      </c>
      <c r="D580" s="298" t="s">
        <v>785</v>
      </c>
      <c r="E580" s="298" t="str">
        <f>CONCATENATE(SUM('Раздел 4'!AS14:AS14),"&lt;=",SUM('Раздел 4'!AN14:AN14))</f>
        <v>0&lt;=7</v>
      </c>
      <c r="F580" s="278"/>
    </row>
    <row r="581" spans="1:6" s="180" customFormat="1" ht="15.75">
      <c r="A581" s="302">
        <f>IF((SUM('Раздел 4'!AS59:AS59)&lt;=SUM('Раздел 4'!AN59:AN59)),"","Неверно!")</f>
      </c>
      <c r="B581" s="300" t="s">
        <v>2249</v>
      </c>
      <c r="C581" s="298" t="s">
        <v>249</v>
      </c>
      <c r="D581" s="298" t="s">
        <v>785</v>
      </c>
      <c r="E581" s="298" t="str">
        <f>CONCATENATE(SUM('Раздел 4'!AS59:AS59),"&lt;=",SUM('Раздел 4'!AN59:AN59))</f>
        <v>0&lt;=12</v>
      </c>
      <c r="F581" s="278"/>
    </row>
    <row r="582" spans="1:6" s="180" customFormat="1" ht="15.75">
      <c r="A582" s="302">
        <f>IF((SUM('Раздел 4'!AS60:AS60)&lt;=SUM('Раздел 4'!AN60:AN60)),"","Неверно!")</f>
      </c>
      <c r="B582" s="300" t="s">
        <v>2249</v>
      </c>
      <c r="C582" s="298" t="s">
        <v>250</v>
      </c>
      <c r="D582" s="298" t="s">
        <v>785</v>
      </c>
      <c r="E582" s="298" t="str">
        <f>CONCATENATE(SUM('Раздел 4'!AS60:AS60),"&lt;=",SUM('Раздел 4'!AN60:AN60))</f>
        <v>0&lt;=0</v>
      </c>
      <c r="F582" s="278"/>
    </row>
    <row r="583" spans="1:6" s="180" customFormat="1" ht="15.75">
      <c r="A583" s="302">
        <f>IF((SUM('Раздел 4'!AS61:AS61)&lt;=SUM('Раздел 4'!AN61:AN61)),"","Неверно!")</f>
      </c>
      <c r="B583" s="300" t="s">
        <v>2249</v>
      </c>
      <c r="C583" s="298" t="s">
        <v>251</v>
      </c>
      <c r="D583" s="298" t="s">
        <v>785</v>
      </c>
      <c r="E583" s="298" t="str">
        <f>CONCATENATE(SUM('Раздел 4'!AS61:AS61),"&lt;=",SUM('Раздел 4'!AN61:AN61))</f>
        <v>0&lt;=4</v>
      </c>
      <c r="F583" s="278"/>
    </row>
    <row r="584" spans="1:6" s="180" customFormat="1" ht="15.75">
      <c r="A584" s="302">
        <f>IF((SUM('Раздел 4'!AS62:AS62)&lt;=SUM('Раздел 4'!AN62:AN62)),"","Неверно!")</f>
      </c>
      <c r="B584" s="300" t="s">
        <v>2249</v>
      </c>
      <c r="C584" s="298" t="s">
        <v>1046</v>
      </c>
      <c r="D584" s="298" t="s">
        <v>785</v>
      </c>
      <c r="E584" s="298" t="str">
        <f>CONCATENATE(SUM('Раздел 4'!AS62:AS62),"&lt;=",SUM('Раздел 4'!AN62:AN62))</f>
        <v>0&lt;=0</v>
      </c>
      <c r="F584" s="278"/>
    </row>
    <row r="585" spans="1:6" s="180" customFormat="1" ht="15.75">
      <c r="A585" s="302">
        <f>IF((SUM('Раздел 4'!AS63:AS63)&lt;=SUM('Раздел 4'!AN63:AN63)),"","Неверно!")</f>
      </c>
      <c r="B585" s="300" t="s">
        <v>2249</v>
      </c>
      <c r="C585" s="298" t="s">
        <v>1047</v>
      </c>
      <c r="D585" s="298" t="s">
        <v>785</v>
      </c>
      <c r="E585" s="298" t="str">
        <f>CONCATENATE(SUM('Раздел 4'!AS63:AS63),"&lt;=",SUM('Раздел 4'!AN63:AN63))</f>
        <v>0&lt;=0</v>
      </c>
      <c r="F585" s="278"/>
    </row>
    <row r="586" spans="1:6" s="180" customFormat="1" ht="15.75">
      <c r="A586" s="302">
        <f>IF((SUM('Раздел 4'!AS64:AS64)&lt;=SUM('Раздел 4'!AN64:AN64)),"","Неверно!")</f>
      </c>
      <c r="B586" s="300" t="s">
        <v>2249</v>
      </c>
      <c r="C586" s="298" t="s">
        <v>1048</v>
      </c>
      <c r="D586" s="298" t="s">
        <v>785</v>
      </c>
      <c r="E586" s="298" t="str">
        <f>CONCATENATE(SUM('Раздел 4'!AS64:AS64),"&lt;=",SUM('Раздел 4'!AN64:AN64))</f>
        <v>0&lt;=0</v>
      </c>
      <c r="F586" s="278"/>
    </row>
    <row r="587" spans="1:6" s="180" customFormat="1" ht="15.75">
      <c r="A587" s="302">
        <f>IF((SUM('Раздел 4'!AS65:AS65)&lt;=SUM('Раздел 4'!AN65:AN65)),"","Неверно!")</f>
      </c>
      <c r="B587" s="300" t="s">
        <v>2249</v>
      </c>
      <c r="C587" s="298" t="s">
        <v>1049</v>
      </c>
      <c r="D587" s="298" t="s">
        <v>785</v>
      </c>
      <c r="E587" s="298" t="str">
        <f>CONCATENATE(SUM('Раздел 4'!AS65:AS65),"&lt;=",SUM('Раздел 4'!AN65:AN65))</f>
        <v>0&lt;=0</v>
      </c>
      <c r="F587" s="278"/>
    </row>
    <row r="588" spans="1:6" s="180" customFormat="1" ht="15.75">
      <c r="A588" s="302">
        <f>IF((SUM('Раздел 4'!AS66:AS66)&lt;=SUM('Раздел 4'!AN66:AN66)),"","Неверно!")</f>
      </c>
      <c r="B588" s="300" t="s">
        <v>2249</v>
      </c>
      <c r="C588" s="298" t="s">
        <v>1050</v>
      </c>
      <c r="D588" s="298" t="s">
        <v>785</v>
      </c>
      <c r="E588" s="298" t="str">
        <f>CONCATENATE(SUM('Раздел 4'!AS66:AS66),"&lt;=",SUM('Раздел 4'!AN66:AN66))</f>
        <v>0&lt;=0</v>
      </c>
      <c r="F588" s="278"/>
    </row>
    <row r="589" spans="1:6" s="180" customFormat="1" ht="15.75">
      <c r="A589" s="302">
        <f>IF((SUM('Раздел 4'!AS67:AS67)&lt;=SUM('Раздел 4'!AN67:AN67)),"","Неверно!")</f>
      </c>
      <c r="B589" s="300" t="s">
        <v>2249</v>
      </c>
      <c r="C589" s="298" t="s">
        <v>2250</v>
      </c>
      <c r="D589" s="298" t="s">
        <v>785</v>
      </c>
      <c r="E589" s="298" t="str">
        <f>CONCATENATE(SUM('Раздел 4'!AS67:AS67),"&lt;=",SUM('Раздел 4'!AN67:AN67))</f>
        <v>0&lt;=0</v>
      </c>
      <c r="F589" s="278"/>
    </row>
    <row r="590" spans="1:6" s="180" customFormat="1" ht="15.75">
      <c r="A590" s="302">
        <f>IF((SUM('Раздел 4'!AS15:AS15)&lt;=SUM('Раздел 4'!AN15:AN15)),"","Неверно!")</f>
      </c>
      <c r="B590" s="300" t="s">
        <v>2249</v>
      </c>
      <c r="C590" s="298" t="s">
        <v>252</v>
      </c>
      <c r="D590" s="298" t="s">
        <v>785</v>
      </c>
      <c r="E590" s="298" t="str">
        <f>CONCATENATE(SUM('Раздел 4'!AS15:AS15),"&lt;=",SUM('Раздел 4'!AN15:AN15))</f>
        <v>0&lt;=34</v>
      </c>
      <c r="F590" s="278"/>
    </row>
    <row r="591" spans="1:6" s="180" customFormat="1" ht="15.75">
      <c r="A591" s="302">
        <f>IF((SUM('Раздел 4'!AS16:AS16)&lt;=SUM('Раздел 4'!AN16:AN16)),"","Неверно!")</f>
      </c>
      <c r="B591" s="300" t="s">
        <v>2249</v>
      </c>
      <c r="C591" s="298" t="s">
        <v>253</v>
      </c>
      <c r="D591" s="298" t="s">
        <v>785</v>
      </c>
      <c r="E591" s="298" t="str">
        <f>CONCATENATE(SUM('Раздел 4'!AS16:AS16),"&lt;=",SUM('Раздел 4'!AN16:AN16))</f>
        <v>0&lt;=62</v>
      </c>
      <c r="F591" s="278"/>
    </row>
    <row r="592" spans="1:6" s="180" customFormat="1" ht="15.75">
      <c r="A592" s="302">
        <f>IF((SUM('Раздел 4'!AS17:AS17)&lt;=SUM('Раздел 4'!AN17:AN17)),"","Неверно!")</f>
      </c>
      <c r="B592" s="300" t="s">
        <v>2249</v>
      </c>
      <c r="C592" s="298" t="s">
        <v>254</v>
      </c>
      <c r="D592" s="298" t="s">
        <v>785</v>
      </c>
      <c r="E592" s="298" t="str">
        <f>CONCATENATE(SUM('Раздел 4'!AS17:AS17),"&lt;=",SUM('Раздел 4'!AN17:AN17))</f>
        <v>0&lt;=702</v>
      </c>
      <c r="F592" s="278"/>
    </row>
    <row r="593" spans="1:6" s="180" customFormat="1" ht="15.75">
      <c r="A593" s="302">
        <f>IF((SUM('Раздел 4'!AS18:AS18)&lt;=SUM('Раздел 4'!AN18:AN18)),"","Неверно!")</f>
      </c>
      <c r="B593" s="300" t="s">
        <v>2249</v>
      </c>
      <c r="C593" s="298" t="s">
        <v>255</v>
      </c>
      <c r="D593" s="298" t="s">
        <v>785</v>
      </c>
      <c r="E593" s="298" t="str">
        <f>CONCATENATE(SUM('Раздел 4'!AS18:AS18),"&lt;=",SUM('Раздел 4'!AN18:AN18))</f>
        <v>0&lt;=1</v>
      </c>
      <c r="F593" s="278"/>
    </row>
    <row r="594" spans="1:6" s="180" customFormat="1" ht="25.5">
      <c r="A594" s="302">
        <f>IF((SUM('Разделы 5, 6, 7, 8'!E29:E32)&lt;=SUM('Раздел 4'!AD10:AE10)),"","Неверно!")</f>
      </c>
      <c r="B594" s="300" t="s">
        <v>2251</v>
      </c>
      <c r="C594" s="298" t="s">
        <v>1051</v>
      </c>
      <c r="D594" s="298" t="s">
        <v>1052</v>
      </c>
      <c r="E594" s="298" t="str">
        <f>CONCATENATE(SUM('Разделы 5, 6, 7, 8'!E29:E32),"&lt;=",SUM('Раздел 4'!AD10:AE10))</f>
        <v>0&lt;=0</v>
      </c>
      <c r="F594" s="278"/>
    </row>
    <row r="595" spans="1:6" s="180" customFormat="1" ht="15.75">
      <c r="A595" s="302">
        <f>IF((SUM('Разделы 5, 6, 7, 8'!E7:E7)&lt;=SUM('Раздел 4'!V10:V10)),"","Неверно!")</f>
      </c>
      <c r="B595" s="300" t="s">
        <v>2252</v>
      </c>
      <c r="C595" s="298" t="s">
        <v>1053</v>
      </c>
      <c r="D595" s="298" t="s">
        <v>1054</v>
      </c>
      <c r="E595" s="298" t="str">
        <f>CONCATENATE(SUM('Разделы 5, 6, 7, 8'!E7:E7),"&lt;=",SUM('Раздел 4'!V10:V10))</f>
        <v>1&lt;=5</v>
      </c>
      <c r="F595" s="278"/>
    </row>
    <row r="596" spans="1:6" s="180" customFormat="1" ht="15.75">
      <c r="A596" s="302">
        <f>IF((SUM('Разделы 5, 6, 7, 8'!S9:S9)&lt;=SUM('Разделы 5, 6, 7, 8'!P9:P9)),"","Неверно!")</f>
      </c>
      <c r="B596" s="300" t="s">
        <v>2253</v>
      </c>
      <c r="C596" s="298" t="s">
        <v>2254</v>
      </c>
      <c r="D596" s="298" t="s">
        <v>2255</v>
      </c>
      <c r="E596" s="298" t="str">
        <f>CONCATENATE(SUM('Разделы 5, 6, 7, 8'!S9:S9),"&lt;=",SUM('Разделы 5, 6, 7, 8'!P9:P9))</f>
        <v>0&lt;=4</v>
      </c>
      <c r="F596" s="278"/>
    </row>
    <row r="597" spans="1:6" s="180" customFormat="1" ht="15.75">
      <c r="A597" s="302">
        <f>IF((SUM('Разделы 5, 6, 7, 8'!S10:S10)&lt;=SUM('Разделы 5, 6, 7, 8'!P10:P10)),"","Неверно!")</f>
      </c>
      <c r="B597" s="300" t="s">
        <v>2253</v>
      </c>
      <c r="C597" s="298" t="s">
        <v>2256</v>
      </c>
      <c r="D597" s="298" t="s">
        <v>2255</v>
      </c>
      <c r="E597" s="298" t="str">
        <f>CONCATENATE(SUM('Разделы 5, 6, 7, 8'!S10:S10),"&lt;=",SUM('Разделы 5, 6, 7, 8'!P10:P10))</f>
        <v>0&lt;=0</v>
      </c>
      <c r="F597" s="278"/>
    </row>
    <row r="598" spans="1:6" s="180" customFormat="1" ht="15.75">
      <c r="A598" s="302">
        <f>IF((SUM('Разделы 5, 6, 7, 8'!S11:S11)&lt;=SUM('Разделы 5, 6, 7, 8'!P11:P11)),"","Неверно!")</f>
      </c>
      <c r="B598" s="300" t="s">
        <v>2253</v>
      </c>
      <c r="C598" s="298" t="s">
        <v>2257</v>
      </c>
      <c r="D598" s="298" t="s">
        <v>2255</v>
      </c>
      <c r="E598" s="298" t="str">
        <f>CONCATENATE(SUM('Разделы 5, 6, 7, 8'!S11:S11),"&lt;=",SUM('Разделы 5, 6, 7, 8'!P11:P11))</f>
        <v>0&lt;=1</v>
      </c>
      <c r="F598" s="278"/>
    </row>
    <row r="599" spans="1:6" s="180" customFormat="1" ht="15.75">
      <c r="A599" s="302">
        <f>IF((SUM('Разделы 5, 6, 7, 8'!S12:S12)&lt;=SUM('Разделы 5, 6, 7, 8'!P12:P12)),"","Неверно!")</f>
      </c>
      <c r="B599" s="300" t="s">
        <v>2253</v>
      </c>
      <c r="C599" s="298" t="s">
        <v>2258</v>
      </c>
      <c r="D599" s="298" t="s">
        <v>2255</v>
      </c>
      <c r="E599" s="298" t="str">
        <f>CONCATENATE(SUM('Разделы 5, 6, 7, 8'!S12:S12),"&lt;=",SUM('Разделы 5, 6, 7, 8'!P12:P12))</f>
        <v>0&lt;=2</v>
      </c>
      <c r="F599" s="278"/>
    </row>
    <row r="600" spans="1:6" s="180" customFormat="1" ht="15.75">
      <c r="A600" s="302">
        <f>IF((SUM('Разделы 5, 6, 7, 8'!S13:S13)&lt;=SUM('Разделы 5, 6, 7, 8'!P13:P13)),"","Неверно!")</f>
      </c>
      <c r="B600" s="300" t="s">
        <v>2253</v>
      </c>
      <c r="C600" s="298" t="s">
        <v>2259</v>
      </c>
      <c r="D600" s="298" t="s">
        <v>2255</v>
      </c>
      <c r="E600" s="298" t="str">
        <f>CONCATENATE(SUM('Разделы 5, 6, 7, 8'!S13:S13),"&lt;=",SUM('Разделы 5, 6, 7, 8'!P13:P13))</f>
        <v>0&lt;=1</v>
      </c>
      <c r="F600" s="278"/>
    </row>
    <row r="601" spans="1:6" s="180" customFormat="1" ht="15.75">
      <c r="A601" s="302">
        <f>IF((SUM('Разделы 5, 6, 7, 8'!S14:S14)&lt;=SUM('Разделы 5, 6, 7, 8'!P14:P14)),"","Неверно!")</f>
      </c>
      <c r="B601" s="300" t="s">
        <v>2253</v>
      </c>
      <c r="C601" s="298" t="s">
        <v>2260</v>
      </c>
      <c r="D601" s="298" t="s">
        <v>2255</v>
      </c>
      <c r="E601" s="298" t="str">
        <f>CONCATENATE(SUM('Разделы 5, 6, 7, 8'!S14:S14),"&lt;=",SUM('Разделы 5, 6, 7, 8'!P14:P14))</f>
        <v>0&lt;=0</v>
      </c>
      <c r="F601" s="278"/>
    </row>
    <row r="602" spans="1:6" s="180" customFormat="1" ht="15.75">
      <c r="A602" s="302">
        <f>IF((SUM('Разделы 5, 6, 7, 8'!S15:S15)&lt;=SUM('Разделы 5, 6, 7, 8'!P15:P15)),"","Неверно!")</f>
      </c>
      <c r="B602" s="300" t="s">
        <v>2253</v>
      </c>
      <c r="C602" s="298" t="s">
        <v>2261</v>
      </c>
      <c r="D602" s="298" t="s">
        <v>2255</v>
      </c>
      <c r="E602" s="298" t="str">
        <f>CONCATENATE(SUM('Разделы 5, 6, 7, 8'!S15:S15),"&lt;=",SUM('Разделы 5, 6, 7, 8'!P15:P15))</f>
        <v>0&lt;=4</v>
      </c>
      <c r="F602" s="278"/>
    </row>
    <row r="603" spans="1:6" s="180" customFormat="1" ht="15.75">
      <c r="A603" s="302">
        <f>IF((SUM('Разделы 5, 6, 7, 8'!S16:S16)&lt;=SUM('Разделы 5, 6, 7, 8'!P16:P16)),"","Неверно!")</f>
      </c>
      <c r="B603" s="300" t="s">
        <v>2253</v>
      </c>
      <c r="C603" s="298" t="s">
        <v>2262</v>
      </c>
      <c r="D603" s="298" t="s">
        <v>2255</v>
      </c>
      <c r="E603" s="298" t="str">
        <f>CONCATENATE(SUM('Разделы 5, 6, 7, 8'!S16:S16),"&lt;=",SUM('Разделы 5, 6, 7, 8'!P16:P16))</f>
        <v>0&lt;=0</v>
      </c>
      <c r="F603" s="278"/>
    </row>
    <row r="604" spans="1:6" s="180" customFormat="1" ht="15.75">
      <c r="A604" s="302">
        <f>IF((SUM('Разделы 5, 6, 7, 8'!S17:S17)&lt;=SUM('Разделы 5, 6, 7, 8'!P17:P17)),"","Неверно!")</f>
      </c>
      <c r="B604" s="300" t="s">
        <v>2253</v>
      </c>
      <c r="C604" s="298" t="s">
        <v>2263</v>
      </c>
      <c r="D604" s="298" t="s">
        <v>2255</v>
      </c>
      <c r="E604" s="298" t="str">
        <f>CONCATENATE(SUM('Разделы 5, 6, 7, 8'!S17:S17),"&lt;=",SUM('Разделы 5, 6, 7, 8'!P17:P17))</f>
        <v>0&lt;=0</v>
      </c>
      <c r="F604" s="278"/>
    </row>
    <row r="605" spans="1:6" s="180" customFormat="1" ht="15.75">
      <c r="A605" s="302">
        <f>IF((SUM('Разделы 5, 6, 7, 8'!T26:T26)&lt;=SUM('Разделы 5, 6, 7, 8'!P26:P26)),"","Неверно!")</f>
      </c>
      <c r="B605" s="300" t="s">
        <v>2264</v>
      </c>
      <c r="C605" s="298" t="s">
        <v>2265</v>
      </c>
      <c r="D605" s="298" t="s">
        <v>2266</v>
      </c>
      <c r="E605" s="298" t="str">
        <f>CONCATENATE(SUM('Разделы 5, 6, 7, 8'!T26:T26),"&lt;=",SUM('Разделы 5, 6, 7, 8'!P26:P26))</f>
        <v>0&lt;=0</v>
      </c>
      <c r="F605" s="278"/>
    </row>
    <row r="606" spans="1:6" s="180" customFormat="1" ht="15.75">
      <c r="A606" s="302">
        <f>IF((SUM('Разделы 5, 6, 7, 8'!T27:T27)&lt;=SUM('Разделы 5, 6, 7, 8'!P27:P27)),"","Неверно!")</f>
      </c>
      <c r="B606" s="300" t="s">
        <v>2264</v>
      </c>
      <c r="C606" s="298" t="s">
        <v>2267</v>
      </c>
      <c r="D606" s="298" t="s">
        <v>2266</v>
      </c>
      <c r="E606" s="298" t="str">
        <f>CONCATENATE(SUM('Разделы 5, 6, 7, 8'!T27:T27),"&lt;=",SUM('Разделы 5, 6, 7, 8'!P27:P27))</f>
        <v>0&lt;=0</v>
      </c>
      <c r="F606" s="278"/>
    </row>
    <row r="607" spans="1:6" s="180" customFormat="1" ht="15.75">
      <c r="A607" s="302">
        <f>IF((SUM('Разделы 5, 6, 7, 8'!T28:T28)&lt;=SUM('Разделы 5, 6, 7, 8'!P28:P28)),"","Неверно!")</f>
      </c>
      <c r="B607" s="300" t="s">
        <v>2264</v>
      </c>
      <c r="C607" s="298" t="s">
        <v>2268</v>
      </c>
      <c r="D607" s="298" t="s">
        <v>2266</v>
      </c>
      <c r="E607" s="298" t="str">
        <f>CONCATENATE(SUM('Разделы 5, 6, 7, 8'!T28:T28),"&lt;=",SUM('Разделы 5, 6, 7, 8'!P28:P28))</f>
        <v>0&lt;=0</v>
      </c>
      <c r="F607" s="278"/>
    </row>
    <row r="608" spans="1:6" s="180" customFormat="1" ht="15.75">
      <c r="A608" s="302">
        <f>IF((SUM('Разделы 5, 6, 7, 8'!T29:T29)&lt;=SUM('Разделы 5, 6, 7, 8'!P29:P29)),"","Неверно!")</f>
      </c>
      <c r="B608" s="300" t="s">
        <v>2264</v>
      </c>
      <c r="C608" s="298" t="s">
        <v>2269</v>
      </c>
      <c r="D608" s="298" t="s">
        <v>2266</v>
      </c>
      <c r="E608" s="298" t="str">
        <f>CONCATENATE(SUM('Разделы 5, 6, 7, 8'!T29:T29),"&lt;=",SUM('Разделы 5, 6, 7, 8'!P29:P29))</f>
        <v>0&lt;=0</v>
      </c>
      <c r="F608" s="278"/>
    </row>
    <row r="609" spans="1:6" s="180" customFormat="1" ht="15.75">
      <c r="A609" s="302">
        <f>IF((SUM('Разделы 5, 6, 7, 8'!T30:T30)&lt;=SUM('Разделы 5, 6, 7, 8'!P30:P30)),"","Неверно!")</f>
      </c>
      <c r="B609" s="300" t="s">
        <v>2264</v>
      </c>
      <c r="C609" s="298" t="s">
        <v>2270</v>
      </c>
      <c r="D609" s="298" t="s">
        <v>2266</v>
      </c>
      <c r="E609" s="298" t="str">
        <f>CONCATENATE(SUM('Разделы 5, 6, 7, 8'!T30:T30),"&lt;=",SUM('Разделы 5, 6, 7, 8'!P30:P30))</f>
        <v>0&lt;=0</v>
      </c>
      <c r="F609" s="278"/>
    </row>
    <row r="610" spans="1:6" s="180" customFormat="1" ht="15.75">
      <c r="A610" s="302">
        <f>IF((SUM('Разделы 5, 6, 7, 8'!T31:T31)&lt;=SUM('Разделы 5, 6, 7, 8'!P31:P31)),"","Неверно!")</f>
      </c>
      <c r="B610" s="300" t="s">
        <v>2264</v>
      </c>
      <c r="C610" s="298" t="s">
        <v>2271</v>
      </c>
      <c r="D610" s="298" t="s">
        <v>2266</v>
      </c>
      <c r="E610" s="298" t="str">
        <f>CONCATENATE(SUM('Разделы 5, 6, 7, 8'!T31:T31),"&lt;=",SUM('Разделы 5, 6, 7, 8'!P31:P31))</f>
        <v>0&lt;=0</v>
      </c>
      <c r="F610" s="278"/>
    </row>
    <row r="611" spans="1:6" s="180" customFormat="1" ht="15.75">
      <c r="A611" s="302">
        <f>IF((SUM('Разделы 5, 6, 7, 8'!T32:T32)&lt;=SUM('Разделы 5, 6, 7, 8'!P32:P32)),"","Неверно!")</f>
      </c>
      <c r="B611" s="300" t="s">
        <v>2264</v>
      </c>
      <c r="C611" s="298" t="s">
        <v>2272</v>
      </c>
      <c r="D611" s="298" t="s">
        <v>2266</v>
      </c>
      <c r="E611" s="298" t="str">
        <f>CONCATENATE(SUM('Разделы 5, 6, 7, 8'!T32:T32),"&lt;=",SUM('Разделы 5, 6, 7, 8'!P32:P32))</f>
        <v>0&lt;=0</v>
      </c>
      <c r="F611" s="278"/>
    </row>
    <row r="612" spans="1:6" s="180" customFormat="1" ht="15.75">
      <c r="A612" s="302">
        <f>IF((SUM('Разделы 5, 6, 7, 8'!T33:T33)&lt;=SUM('Разделы 5, 6, 7, 8'!P33:P33)),"","Неверно!")</f>
      </c>
      <c r="B612" s="300" t="s">
        <v>2264</v>
      </c>
      <c r="C612" s="298" t="s">
        <v>2273</v>
      </c>
      <c r="D612" s="298" t="s">
        <v>2266</v>
      </c>
      <c r="E612" s="298" t="str">
        <f>CONCATENATE(SUM('Разделы 5, 6, 7, 8'!T33:T33),"&lt;=",SUM('Разделы 5, 6, 7, 8'!P33:P33))</f>
        <v>0&lt;=0</v>
      </c>
      <c r="F612" s="278"/>
    </row>
    <row r="613" spans="1:6" s="180" customFormat="1" ht="15.75">
      <c r="A613" s="302">
        <f>IF((SUM('Разделы 5, 6, 7, 8'!T34:T34)&lt;=SUM('Разделы 5, 6, 7, 8'!P34:P34)),"","Неверно!")</f>
      </c>
      <c r="B613" s="300" t="s">
        <v>2264</v>
      </c>
      <c r="C613" s="298" t="s">
        <v>2274</v>
      </c>
      <c r="D613" s="298" t="s">
        <v>2266</v>
      </c>
      <c r="E613" s="298" t="str">
        <f>CONCATENATE(SUM('Разделы 5, 6, 7, 8'!T34:T34),"&lt;=",SUM('Разделы 5, 6, 7, 8'!P34:P34))</f>
        <v>0&lt;=0</v>
      </c>
      <c r="F613" s="278"/>
    </row>
    <row r="614" spans="1:6" s="180" customFormat="1" ht="38.25">
      <c r="A614" s="302">
        <f>IF((SUM('Раздел 4'!AN10:AN10)=SUM('Раздел 4'!Q10:Q10)+SUM('Раздел 4'!W10:W10)+SUM('Раздел 4'!AC10:AJ10)+SUM('Раздел 4'!AL10:AM10)),"","Неверно!")</f>
      </c>
      <c r="B614" s="300" t="s">
        <v>2275</v>
      </c>
      <c r="C614" s="298" t="s">
        <v>152</v>
      </c>
      <c r="D614" s="298" t="s">
        <v>784</v>
      </c>
      <c r="E614" s="298" t="str">
        <f>CONCATENATE(SUM('Раздел 4'!AN10:AN10),"=",SUM('Раздел 4'!Q10:Q10),"+",SUM('Раздел 4'!W10:W10),"+",SUM('Раздел 4'!AC10:AJ10),"+",SUM('Раздел 4'!AL10:AM10))</f>
        <v>3561=57+75+704+2725</v>
      </c>
      <c r="F614" s="278"/>
    </row>
    <row r="615" spans="1:6" s="180" customFormat="1" ht="38.25">
      <c r="A615" s="302">
        <f>IF((SUM('Раздел 4'!AN19:AN19)=SUM('Раздел 4'!Q19:Q19)+SUM('Раздел 4'!W19:W19)+SUM('Раздел 4'!AC19:AJ19)+SUM('Раздел 4'!AL19:AM19)),"","Неверно!")</f>
      </c>
      <c r="B615" s="300" t="s">
        <v>2275</v>
      </c>
      <c r="C615" s="298" t="s">
        <v>153</v>
      </c>
      <c r="D615" s="298" t="s">
        <v>784</v>
      </c>
      <c r="E615" s="298" t="str">
        <f>CONCATENATE(SUM('Раздел 4'!AN19:AN19),"=",SUM('Раздел 4'!Q19:Q19),"+",SUM('Раздел 4'!W19:W19),"+",SUM('Раздел 4'!AC19:AJ19),"+",SUM('Раздел 4'!AL19:AM19))</f>
        <v>201=2+4+49+146</v>
      </c>
      <c r="F615" s="278"/>
    </row>
    <row r="616" spans="1:6" s="180" customFormat="1" ht="38.25">
      <c r="A616" s="302">
        <f>IF((SUM('Раздел 4'!AN20:AN20)=SUM('Раздел 4'!Q20:Q20)+SUM('Раздел 4'!W20:W20)+SUM('Раздел 4'!AC20:AJ20)+SUM('Раздел 4'!AL20:AM20)),"","Неверно!")</f>
      </c>
      <c r="B616" s="300" t="s">
        <v>2275</v>
      </c>
      <c r="C616" s="298" t="s">
        <v>154</v>
      </c>
      <c r="D616" s="298" t="s">
        <v>784</v>
      </c>
      <c r="E616" s="298" t="str">
        <f>CONCATENATE(SUM('Раздел 4'!AN20:AN20),"=",SUM('Раздел 4'!Q20:Q20),"+",SUM('Раздел 4'!W20:W20),"+",SUM('Раздел 4'!AC20:AJ20),"+",SUM('Раздел 4'!AL20:AM20))</f>
        <v>37=5+1+5+26</v>
      </c>
      <c r="F616" s="278"/>
    </row>
    <row r="617" spans="1:6" s="180" customFormat="1" ht="38.25">
      <c r="A617" s="302">
        <f>IF((SUM('Раздел 4'!AN21:AN21)=SUM('Раздел 4'!Q21:Q21)+SUM('Раздел 4'!W21:W21)+SUM('Раздел 4'!AC21:AJ21)+SUM('Раздел 4'!AL21:AM21)),"","Неверно!")</f>
      </c>
      <c r="B617" s="300" t="s">
        <v>2275</v>
      </c>
      <c r="C617" s="298" t="s">
        <v>155</v>
      </c>
      <c r="D617" s="298" t="s">
        <v>784</v>
      </c>
      <c r="E617" s="298" t="str">
        <f>CONCATENATE(SUM('Раздел 4'!AN21:AN21),"=",SUM('Раздел 4'!Q21:Q21),"+",SUM('Раздел 4'!W21:W21),"+",SUM('Раздел 4'!AC21:AJ21),"+",SUM('Раздел 4'!AL21:AM21))</f>
        <v>274=1+6+42+225</v>
      </c>
      <c r="F617" s="278"/>
    </row>
    <row r="618" spans="1:6" s="180" customFormat="1" ht="38.25">
      <c r="A618" s="302">
        <f>IF((SUM('Раздел 4'!AN22:AN22)=SUM('Раздел 4'!Q22:Q22)+SUM('Раздел 4'!W22:W22)+SUM('Раздел 4'!AC22:AJ22)+SUM('Раздел 4'!AL22:AM22)),"","Неверно!")</f>
      </c>
      <c r="B618" s="300" t="s">
        <v>2275</v>
      </c>
      <c r="C618" s="298" t="s">
        <v>156</v>
      </c>
      <c r="D618" s="298" t="s">
        <v>784</v>
      </c>
      <c r="E618" s="298" t="str">
        <f>CONCATENATE(SUM('Раздел 4'!AN22:AN22),"=",SUM('Раздел 4'!Q22:Q22),"+",SUM('Раздел 4'!W22:W22),"+",SUM('Раздел 4'!AC22:AJ22),"+",SUM('Раздел 4'!AL22:AM22))</f>
        <v>166=2+3+25+136</v>
      </c>
      <c r="F618" s="278"/>
    </row>
    <row r="619" spans="1:6" s="180" customFormat="1" ht="38.25">
      <c r="A619" s="302">
        <f>IF((SUM('Раздел 4'!AN23:AN23)=SUM('Раздел 4'!Q23:Q23)+SUM('Раздел 4'!W23:W23)+SUM('Раздел 4'!AC23:AJ23)+SUM('Раздел 4'!AL23:AM23)),"","Неверно!")</f>
      </c>
      <c r="B619" s="300" t="s">
        <v>2275</v>
      </c>
      <c r="C619" s="298" t="s">
        <v>157</v>
      </c>
      <c r="D619" s="298" t="s">
        <v>784</v>
      </c>
      <c r="E619" s="298" t="str">
        <f>CONCATENATE(SUM('Раздел 4'!AN23:AN23),"=",SUM('Раздел 4'!Q23:Q23),"+",SUM('Раздел 4'!W23:W23),"+",SUM('Раздел 4'!AC23:AJ23),"+",SUM('Раздел 4'!AL23:AM23))</f>
        <v>33=0+0+9+24</v>
      </c>
      <c r="F619" s="278"/>
    </row>
    <row r="620" spans="1:6" s="180" customFormat="1" ht="38.25">
      <c r="A620" s="302">
        <f>IF((SUM('Раздел 4'!AN24:AN24)=SUM('Раздел 4'!Q24:Q24)+SUM('Раздел 4'!W24:W24)+SUM('Раздел 4'!AC24:AJ24)+SUM('Раздел 4'!AL24:AM24)),"","Неверно!")</f>
      </c>
      <c r="B620" s="300" t="s">
        <v>2275</v>
      </c>
      <c r="C620" s="298" t="s">
        <v>158</v>
      </c>
      <c r="D620" s="298" t="s">
        <v>784</v>
      </c>
      <c r="E620" s="298" t="str">
        <f>CONCATENATE(SUM('Раздел 4'!AN24:AN24),"=",SUM('Раздел 4'!Q24:Q24),"+",SUM('Раздел 4'!W24:W24),"+",SUM('Раздел 4'!AC24:AJ24),"+",SUM('Раздел 4'!AL24:AM24))</f>
        <v>36=5+1+9+21</v>
      </c>
      <c r="F620" s="278"/>
    </row>
    <row r="621" spans="1:6" s="180" customFormat="1" ht="38.25">
      <c r="A621" s="302">
        <f>IF((SUM('Раздел 4'!AN25:AN25)=SUM('Раздел 4'!Q25:Q25)+SUM('Раздел 4'!W25:W25)+SUM('Раздел 4'!AC25:AJ25)+SUM('Раздел 4'!AL25:AM25)),"","Неверно!")</f>
      </c>
      <c r="B621" s="300" t="s">
        <v>2275</v>
      </c>
      <c r="C621" s="298" t="s">
        <v>159</v>
      </c>
      <c r="D621" s="298" t="s">
        <v>784</v>
      </c>
      <c r="E621" s="298" t="str">
        <f>CONCATENATE(SUM('Раздел 4'!AN25:AN25),"=",SUM('Раздел 4'!Q25:Q25),"+",SUM('Раздел 4'!W25:W25),"+",SUM('Раздел 4'!AC25:AJ25),"+",SUM('Раздел 4'!AL25:AM25))</f>
        <v>38=4+0+11+23</v>
      </c>
      <c r="F621" s="278"/>
    </row>
    <row r="622" spans="1:6" s="180" customFormat="1" ht="38.25">
      <c r="A622" s="302">
        <f>IF((SUM('Раздел 4'!AN26:AN26)=SUM('Раздел 4'!Q26:Q26)+SUM('Раздел 4'!W26:W26)+SUM('Раздел 4'!AC26:AJ26)+SUM('Раздел 4'!AL26:AM26)),"","Неверно!")</f>
      </c>
      <c r="B622" s="300" t="s">
        <v>2275</v>
      </c>
      <c r="C622" s="298" t="s">
        <v>160</v>
      </c>
      <c r="D622" s="298" t="s">
        <v>784</v>
      </c>
      <c r="E622" s="298" t="str">
        <f>CONCATENATE(SUM('Раздел 4'!AN26:AN26),"=",SUM('Раздел 4'!Q26:Q26),"+",SUM('Раздел 4'!W26:W26),"+",SUM('Раздел 4'!AC26:AJ26),"+",SUM('Раздел 4'!AL26:AM26))</f>
        <v>0=0+0+0+0</v>
      </c>
      <c r="F622" s="278"/>
    </row>
    <row r="623" spans="1:6" s="180" customFormat="1" ht="38.25">
      <c r="A623" s="302">
        <f>IF((SUM('Раздел 4'!AN27:AN27)=SUM('Раздел 4'!Q27:Q27)+SUM('Раздел 4'!W27:W27)+SUM('Раздел 4'!AC27:AJ27)+SUM('Раздел 4'!AL27:AM27)),"","Неверно!")</f>
      </c>
      <c r="B623" s="300" t="s">
        <v>2275</v>
      </c>
      <c r="C623" s="298" t="s">
        <v>161</v>
      </c>
      <c r="D623" s="298" t="s">
        <v>784</v>
      </c>
      <c r="E623" s="298" t="str">
        <f>CONCATENATE(SUM('Раздел 4'!AN27:AN27),"=",SUM('Раздел 4'!Q27:Q27),"+",SUM('Раздел 4'!W27:W27),"+",SUM('Раздел 4'!AC27:AJ27),"+",SUM('Раздел 4'!AL27:AM27))</f>
        <v>0=0+0+0+0</v>
      </c>
      <c r="F623" s="278"/>
    </row>
    <row r="624" spans="1:6" s="180" customFormat="1" ht="38.25">
      <c r="A624" s="302">
        <f>IF((SUM('Раздел 4'!AN28:AN28)=SUM('Раздел 4'!Q28:Q28)+SUM('Раздел 4'!W28:W28)+SUM('Раздел 4'!AC28:AJ28)+SUM('Раздел 4'!AL28:AM28)),"","Неверно!")</f>
      </c>
      <c r="B624" s="300" t="s">
        <v>2275</v>
      </c>
      <c r="C624" s="298" t="s">
        <v>162</v>
      </c>
      <c r="D624" s="298" t="s">
        <v>784</v>
      </c>
      <c r="E624" s="298" t="str">
        <f>CONCATENATE(SUM('Раздел 4'!AN28:AN28),"=",SUM('Раздел 4'!Q28:Q28),"+",SUM('Раздел 4'!W28:W28),"+",SUM('Раздел 4'!AC28:AJ28),"+",SUM('Раздел 4'!AL28:AM28))</f>
        <v>0=0+0+0+0</v>
      </c>
      <c r="F624" s="278"/>
    </row>
    <row r="625" spans="1:6" s="180" customFormat="1" ht="38.25">
      <c r="A625" s="302">
        <f>IF((SUM('Раздел 4'!AN11:AN11)=SUM('Раздел 4'!Q11:Q11)+SUM('Раздел 4'!W11:W11)+SUM('Раздел 4'!AC11:AJ11)+SUM('Раздел 4'!AL11:AM11)),"","Неверно!")</f>
      </c>
      <c r="B625" s="300" t="s">
        <v>2275</v>
      </c>
      <c r="C625" s="298" t="s">
        <v>163</v>
      </c>
      <c r="D625" s="298" t="s">
        <v>784</v>
      </c>
      <c r="E625" s="298" t="str">
        <f>CONCATENATE(SUM('Раздел 4'!AN11:AN11),"=",SUM('Раздел 4'!Q11:Q11),"+",SUM('Раздел 4'!W11:W11),"+",SUM('Раздел 4'!AC11:AJ11),"+",SUM('Раздел 4'!AL11:AM11))</f>
        <v>281=2+6+66+207</v>
      </c>
      <c r="F625" s="278"/>
    </row>
    <row r="626" spans="1:6" s="180" customFormat="1" ht="38.25">
      <c r="A626" s="302">
        <f>IF((SUM('Раздел 4'!AN29:AN29)=SUM('Раздел 4'!Q29:Q29)+SUM('Раздел 4'!W29:W29)+SUM('Раздел 4'!AC29:AJ29)+SUM('Раздел 4'!AL29:AM29)),"","Неверно!")</f>
      </c>
      <c r="B626" s="300" t="s">
        <v>2275</v>
      </c>
      <c r="C626" s="298" t="s">
        <v>164</v>
      </c>
      <c r="D626" s="298" t="s">
        <v>784</v>
      </c>
      <c r="E626" s="298" t="str">
        <f>CONCATENATE(SUM('Раздел 4'!AN29:AN29),"=",SUM('Раздел 4'!Q29:Q29),"+",SUM('Раздел 4'!W29:W29),"+",SUM('Раздел 4'!AC29:AJ29),"+",SUM('Раздел 4'!AL29:AM29))</f>
        <v>8=0+0+0+8</v>
      </c>
      <c r="F626" s="278"/>
    </row>
    <row r="627" spans="1:6" s="180" customFormat="1" ht="38.25">
      <c r="A627" s="302">
        <f>IF((SUM('Раздел 4'!AN30:AN30)=SUM('Раздел 4'!Q30:Q30)+SUM('Раздел 4'!W30:W30)+SUM('Раздел 4'!AC30:AJ30)+SUM('Раздел 4'!AL30:AM30)),"","Неверно!")</f>
      </c>
      <c r="B627" s="300" t="s">
        <v>2275</v>
      </c>
      <c r="C627" s="298" t="s">
        <v>165</v>
      </c>
      <c r="D627" s="298" t="s">
        <v>784</v>
      </c>
      <c r="E627" s="298" t="str">
        <f>CONCATENATE(SUM('Раздел 4'!AN30:AN30),"=",SUM('Раздел 4'!Q30:Q30),"+",SUM('Раздел 4'!W30:W30),"+",SUM('Раздел 4'!AC30:AJ30),"+",SUM('Раздел 4'!AL30:AM30))</f>
        <v>16=0+0+13+3</v>
      </c>
      <c r="F627" s="278"/>
    </row>
    <row r="628" spans="1:6" s="180" customFormat="1" ht="38.25">
      <c r="A628" s="302">
        <f>IF((SUM('Раздел 4'!AN31:AN31)=SUM('Раздел 4'!Q31:Q31)+SUM('Раздел 4'!W31:W31)+SUM('Раздел 4'!AC31:AJ31)+SUM('Раздел 4'!AL31:AM31)),"","Неверно!")</f>
      </c>
      <c r="B628" s="300" t="s">
        <v>2275</v>
      </c>
      <c r="C628" s="298" t="s">
        <v>166</v>
      </c>
      <c r="D628" s="298" t="s">
        <v>784</v>
      </c>
      <c r="E628" s="298" t="str">
        <f>CONCATENATE(SUM('Раздел 4'!AN31:AN31),"=",SUM('Раздел 4'!Q31:Q31),"+",SUM('Раздел 4'!W31:W31),"+",SUM('Раздел 4'!AC31:AJ31),"+",SUM('Раздел 4'!AL31:AM31))</f>
        <v>6=0+1+1+4</v>
      </c>
      <c r="F628" s="278"/>
    </row>
    <row r="629" spans="1:6" s="180" customFormat="1" ht="38.25">
      <c r="A629" s="302">
        <f>IF((SUM('Раздел 4'!AN32:AN32)=SUM('Раздел 4'!Q32:Q32)+SUM('Раздел 4'!W32:W32)+SUM('Раздел 4'!AC32:AJ32)+SUM('Раздел 4'!AL32:AM32)),"","Неверно!")</f>
      </c>
      <c r="B629" s="300" t="s">
        <v>2275</v>
      </c>
      <c r="C629" s="298" t="s">
        <v>167</v>
      </c>
      <c r="D629" s="298" t="s">
        <v>784</v>
      </c>
      <c r="E629" s="298" t="str">
        <f>CONCATENATE(SUM('Раздел 4'!AN32:AN32),"=",SUM('Раздел 4'!Q32:Q32),"+",SUM('Раздел 4'!W32:W32),"+",SUM('Раздел 4'!AC32:AJ32),"+",SUM('Раздел 4'!AL32:AM32))</f>
        <v>10=2+0+2+6</v>
      </c>
      <c r="F629" s="278"/>
    </row>
    <row r="630" spans="1:6" s="180" customFormat="1" ht="38.25">
      <c r="A630" s="302">
        <f>IF((SUM('Раздел 4'!AN33:AN33)=SUM('Раздел 4'!Q33:Q33)+SUM('Раздел 4'!W33:W33)+SUM('Раздел 4'!AC33:AJ33)+SUM('Раздел 4'!AL33:AM33)),"","Неверно!")</f>
      </c>
      <c r="B630" s="300" t="s">
        <v>2275</v>
      </c>
      <c r="C630" s="298" t="s">
        <v>168</v>
      </c>
      <c r="D630" s="298" t="s">
        <v>784</v>
      </c>
      <c r="E630" s="298" t="str">
        <f>CONCATENATE(SUM('Раздел 4'!AN33:AN33),"=",SUM('Раздел 4'!Q33:Q33),"+",SUM('Раздел 4'!W33:W33),"+",SUM('Раздел 4'!AC33:AJ33),"+",SUM('Раздел 4'!AL33:AM33))</f>
        <v>0=0+0+0+0</v>
      </c>
      <c r="F630" s="278"/>
    </row>
    <row r="631" spans="1:6" s="180" customFormat="1" ht="38.25">
      <c r="A631" s="302">
        <f>IF((SUM('Раздел 4'!AN34:AN34)=SUM('Раздел 4'!Q34:Q34)+SUM('Раздел 4'!W34:W34)+SUM('Раздел 4'!AC34:AJ34)+SUM('Раздел 4'!AL34:AM34)),"","Неверно!")</f>
      </c>
      <c r="B631" s="300" t="s">
        <v>2275</v>
      </c>
      <c r="C631" s="298" t="s">
        <v>169</v>
      </c>
      <c r="D631" s="298" t="s">
        <v>784</v>
      </c>
      <c r="E631" s="298" t="str">
        <f>CONCATENATE(SUM('Раздел 4'!AN34:AN34),"=",SUM('Раздел 4'!Q34:Q34),"+",SUM('Раздел 4'!W34:W34),"+",SUM('Раздел 4'!AC34:AJ34),"+",SUM('Раздел 4'!AL34:AM34))</f>
        <v>419=4+12+89+314</v>
      </c>
      <c r="F631" s="278"/>
    </row>
    <row r="632" spans="1:6" s="180" customFormat="1" ht="38.25">
      <c r="A632" s="302">
        <f>IF((SUM('Раздел 4'!AN35:AN35)=SUM('Раздел 4'!Q35:Q35)+SUM('Раздел 4'!W35:W35)+SUM('Раздел 4'!AC35:AJ35)+SUM('Раздел 4'!AL35:AM35)),"","Неверно!")</f>
      </c>
      <c r="B632" s="300" t="s">
        <v>2275</v>
      </c>
      <c r="C632" s="298" t="s">
        <v>170</v>
      </c>
      <c r="D632" s="298" t="s">
        <v>784</v>
      </c>
      <c r="E632" s="298" t="str">
        <f>CONCATENATE(SUM('Раздел 4'!AN35:AN35),"=",SUM('Раздел 4'!Q35:Q35),"+",SUM('Раздел 4'!W35:W35),"+",SUM('Раздел 4'!AC35:AJ35),"+",SUM('Раздел 4'!AL35:AM35))</f>
        <v>13=0+0+1+12</v>
      </c>
      <c r="F632" s="278"/>
    </row>
    <row r="633" spans="1:6" s="180" customFormat="1" ht="38.25">
      <c r="A633" s="302">
        <f>IF((SUM('Раздел 4'!AN36:AN36)=SUM('Раздел 4'!Q36:Q36)+SUM('Раздел 4'!W36:W36)+SUM('Раздел 4'!AC36:AJ36)+SUM('Раздел 4'!AL36:AM36)),"","Неверно!")</f>
      </c>
      <c r="B633" s="300" t="s">
        <v>2275</v>
      </c>
      <c r="C633" s="298" t="s">
        <v>171</v>
      </c>
      <c r="D633" s="298" t="s">
        <v>784</v>
      </c>
      <c r="E633" s="298" t="str">
        <f>CONCATENATE(SUM('Раздел 4'!AN36:AN36),"=",SUM('Раздел 4'!Q36:Q36),"+",SUM('Раздел 4'!W36:W36),"+",SUM('Раздел 4'!AC36:AJ36),"+",SUM('Раздел 4'!AL36:AM36))</f>
        <v>182=8+4+34+136</v>
      </c>
      <c r="F633" s="278"/>
    </row>
    <row r="634" spans="1:6" s="180" customFormat="1" ht="38.25">
      <c r="A634" s="302">
        <f>IF((SUM('Раздел 4'!AN37:AN37)=SUM('Раздел 4'!Q37:Q37)+SUM('Раздел 4'!W37:W37)+SUM('Раздел 4'!AC37:AJ37)+SUM('Раздел 4'!AL37:AM37)),"","Неверно!")</f>
      </c>
      <c r="B634" s="300" t="s">
        <v>2275</v>
      </c>
      <c r="C634" s="298" t="s">
        <v>172</v>
      </c>
      <c r="D634" s="298" t="s">
        <v>784</v>
      </c>
      <c r="E634" s="298" t="str">
        <f>CONCATENATE(SUM('Раздел 4'!AN37:AN37),"=",SUM('Раздел 4'!Q37:Q37),"+",SUM('Раздел 4'!W37:W37),"+",SUM('Раздел 4'!AC37:AJ37),"+",SUM('Раздел 4'!AL37:AM37))</f>
        <v>2=0+0+1+1</v>
      </c>
      <c r="F634" s="278"/>
    </row>
    <row r="635" spans="1:6" s="180" customFormat="1" ht="38.25">
      <c r="A635" s="302">
        <f>IF((SUM('Раздел 4'!AN38:AN38)=SUM('Раздел 4'!Q38:Q38)+SUM('Раздел 4'!W38:W38)+SUM('Раздел 4'!AC38:AJ38)+SUM('Раздел 4'!AL38:AM38)),"","Неверно!")</f>
      </c>
      <c r="B635" s="300" t="s">
        <v>2275</v>
      </c>
      <c r="C635" s="298" t="s">
        <v>173</v>
      </c>
      <c r="D635" s="298" t="s">
        <v>784</v>
      </c>
      <c r="E635" s="298" t="str">
        <f>CONCATENATE(SUM('Раздел 4'!AN38:AN38),"=",SUM('Раздел 4'!Q38:Q38),"+",SUM('Раздел 4'!W38:W38),"+",SUM('Раздел 4'!AC38:AJ38),"+",SUM('Раздел 4'!AL38:AM38))</f>
        <v>0=0+0+0+0</v>
      </c>
      <c r="F635" s="278"/>
    </row>
    <row r="636" spans="1:6" s="180" customFormat="1" ht="38.25">
      <c r="A636" s="302">
        <f>IF((SUM('Раздел 4'!AN12:AN12)=SUM('Раздел 4'!Q12:Q12)+SUM('Раздел 4'!W12:W12)+SUM('Раздел 4'!AC12:AJ12)+SUM('Раздел 4'!AL12:AM12)),"","Неверно!")</f>
      </c>
      <c r="B636" s="300" t="s">
        <v>2275</v>
      </c>
      <c r="C636" s="298" t="s">
        <v>174</v>
      </c>
      <c r="D636" s="298" t="s">
        <v>784</v>
      </c>
      <c r="E636" s="298" t="str">
        <f>CONCATENATE(SUM('Раздел 4'!AN12:AN12),"=",SUM('Раздел 4'!Q12:Q12),"+",SUM('Раздел 4'!W12:W12),"+",SUM('Раздел 4'!AC12:AJ12),"+",SUM('Раздел 4'!AL12:AM12))</f>
        <v>10=0+0+4+6</v>
      </c>
      <c r="F636" s="278"/>
    </row>
    <row r="637" spans="1:6" s="180" customFormat="1" ht="38.25">
      <c r="A637" s="302">
        <f>IF((SUM('Раздел 4'!AN39:AN39)=SUM('Раздел 4'!Q39:Q39)+SUM('Раздел 4'!W39:W39)+SUM('Раздел 4'!AC39:AJ39)+SUM('Раздел 4'!AL39:AM39)),"","Неверно!")</f>
      </c>
      <c r="B637" s="300" t="s">
        <v>2275</v>
      </c>
      <c r="C637" s="298" t="s">
        <v>175</v>
      </c>
      <c r="D637" s="298" t="s">
        <v>784</v>
      </c>
      <c r="E637" s="298" t="str">
        <f>CONCATENATE(SUM('Раздел 4'!AN39:AN39),"=",SUM('Раздел 4'!Q39:Q39),"+",SUM('Раздел 4'!W39:W39),"+",SUM('Раздел 4'!AC39:AJ39),"+",SUM('Раздел 4'!AL39:AM39))</f>
        <v>54=2+1+15+36</v>
      </c>
      <c r="F637" s="278"/>
    </row>
    <row r="638" spans="1:6" s="180" customFormat="1" ht="38.25">
      <c r="A638" s="302">
        <f>IF((SUM('Раздел 4'!AN40:AN40)=SUM('Раздел 4'!Q40:Q40)+SUM('Раздел 4'!W40:W40)+SUM('Раздел 4'!AC40:AJ40)+SUM('Раздел 4'!AL40:AM40)),"","Неверно!")</f>
      </c>
      <c r="B638" s="300" t="s">
        <v>2275</v>
      </c>
      <c r="C638" s="298" t="s">
        <v>176</v>
      </c>
      <c r="D638" s="298" t="s">
        <v>784</v>
      </c>
      <c r="E638" s="298" t="str">
        <f>CONCATENATE(SUM('Раздел 4'!AN40:AN40),"=",SUM('Раздел 4'!Q40:Q40),"+",SUM('Раздел 4'!W40:W40),"+",SUM('Раздел 4'!AC40:AJ40),"+",SUM('Раздел 4'!AL40:AM40))</f>
        <v>13=0+0+1+12</v>
      </c>
      <c r="F638" s="278"/>
    </row>
    <row r="639" spans="1:6" s="180" customFormat="1" ht="38.25">
      <c r="A639" s="302">
        <f>IF((SUM('Раздел 4'!AN41:AN41)=SUM('Раздел 4'!Q41:Q41)+SUM('Раздел 4'!W41:W41)+SUM('Раздел 4'!AC41:AJ41)+SUM('Раздел 4'!AL41:AM41)),"","Неверно!")</f>
      </c>
      <c r="B639" s="300" t="s">
        <v>2275</v>
      </c>
      <c r="C639" s="298" t="s">
        <v>177</v>
      </c>
      <c r="D639" s="298" t="s">
        <v>784</v>
      </c>
      <c r="E639" s="298" t="str">
        <f>CONCATENATE(SUM('Раздел 4'!AN41:AN41),"=",SUM('Раздел 4'!Q41:Q41),"+",SUM('Раздел 4'!W41:W41),"+",SUM('Раздел 4'!AC41:AJ41),"+",SUM('Раздел 4'!AL41:AM41))</f>
        <v>0=0+0+0+0</v>
      </c>
      <c r="F639" s="278"/>
    </row>
    <row r="640" spans="1:6" s="180" customFormat="1" ht="38.25">
      <c r="A640" s="302">
        <f>IF((SUM('Раздел 4'!AN42:AN42)=SUM('Раздел 4'!Q42:Q42)+SUM('Раздел 4'!W42:W42)+SUM('Раздел 4'!AC42:AJ42)+SUM('Раздел 4'!AL42:AM42)),"","Неверно!")</f>
      </c>
      <c r="B640" s="300" t="s">
        <v>2275</v>
      </c>
      <c r="C640" s="298" t="s">
        <v>178</v>
      </c>
      <c r="D640" s="298" t="s">
        <v>784</v>
      </c>
      <c r="E640" s="298" t="str">
        <f>CONCATENATE(SUM('Раздел 4'!AN42:AN42),"=",SUM('Раздел 4'!Q42:Q42),"+",SUM('Раздел 4'!W42:W42),"+",SUM('Раздел 4'!AC42:AJ42),"+",SUM('Раздел 4'!AL42:AM42))</f>
        <v>40=1+0+4+35</v>
      </c>
      <c r="F640" s="278"/>
    </row>
    <row r="641" spans="1:6" s="180" customFormat="1" ht="38.25">
      <c r="A641" s="302">
        <f>IF((SUM('Раздел 4'!AN43:AN43)=SUM('Раздел 4'!Q43:Q43)+SUM('Раздел 4'!W43:W43)+SUM('Раздел 4'!AC43:AJ43)+SUM('Раздел 4'!AL43:AM43)),"","Неверно!")</f>
      </c>
      <c r="B641" s="300" t="s">
        <v>2275</v>
      </c>
      <c r="C641" s="298" t="s">
        <v>179</v>
      </c>
      <c r="D641" s="298" t="s">
        <v>784</v>
      </c>
      <c r="E641" s="298" t="str">
        <f>CONCATENATE(SUM('Раздел 4'!AN43:AN43),"=",SUM('Раздел 4'!Q43:Q43),"+",SUM('Раздел 4'!W43:W43),"+",SUM('Раздел 4'!AC43:AJ43),"+",SUM('Раздел 4'!AL43:AM43))</f>
        <v>26=2+1+8+15</v>
      </c>
      <c r="F641" s="278"/>
    </row>
    <row r="642" spans="1:6" s="180" customFormat="1" ht="38.25">
      <c r="A642" s="302">
        <f>IF((SUM('Раздел 4'!AN44:AN44)=SUM('Раздел 4'!Q44:Q44)+SUM('Раздел 4'!W44:W44)+SUM('Раздел 4'!AC44:AJ44)+SUM('Раздел 4'!AL44:AM44)),"","Неверно!")</f>
      </c>
      <c r="B642" s="300" t="s">
        <v>2275</v>
      </c>
      <c r="C642" s="298" t="s">
        <v>180</v>
      </c>
      <c r="D642" s="298" t="s">
        <v>784</v>
      </c>
      <c r="E642" s="298" t="str">
        <f>CONCATENATE(SUM('Раздел 4'!AN44:AN44),"=",SUM('Раздел 4'!Q44:Q44),"+",SUM('Раздел 4'!W44:W44),"+",SUM('Раздел 4'!AC44:AJ44),"+",SUM('Раздел 4'!AL44:AM44))</f>
        <v>1=0+0+1+0</v>
      </c>
      <c r="F642" s="278"/>
    </row>
    <row r="643" spans="1:6" s="180" customFormat="1" ht="38.25">
      <c r="A643" s="302">
        <f>IF((SUM('Раздел 4'!AN45:AN45)=SUM('Раздел 4'!Q45:Q45)+SUM('Раздел 4'!W45:W45)+SUM('Раздел 4'!AC45:AJ45)+SUM('Раздел 4'!AL45:AM45)),"","Неверно!")</f>
      </c>
      <c r="B643" s="300" t="s">
        <v>2275</v>
      </c>
      <c r="C643" s="298" t="s">
        <v>181</v>
      </c>
      <c r="D643" s="298" t="s">
        <v>784</v>
      </c>
      <c r="E643" s="298" t="str">
        <f>CONCATENATE(SUM('Раздел 4'!AN45:AN45),"=",SUM('Раздел 4'!Q45:Q45),"+",SUM('Раздел 4'!W45:W45),"+",SUM('Раздел 4'!AC45:AJ45),"+",SUM('Раздел 4'!AL45:AM45))</f>
        <v>10=1+0+1+8</v>
      </c>
      <c r="F643" s="278"/>
    </row>
    <row r="644" spans="1:6" s="180" customFormat="1" ht="38.25">
      <c r="A644" s="302">
        <f>IF((SUM('Раздел 4'!AN46:AN46)=SUM('Раздел 4'!Q46:Q46)+SUM('Раздел 4'!W46:W46)+SUM('Раздел 4'!AC46:AJ46)+SUM('Раздел 4'!AL46:AM46)),"","Неверно!")</f>
      </c>
      <c r="B644" s="300" t="s">
        <v>2275</v>
      </c>
      <c r="C644" s="298" t="s">
        <v>182</v>
      </c>
      <c r="D644" s="298" t="s">
        <v>784</v>
      </c>
      <c r="E644" s="298" t="str">
        <f>CONCATENATE(SUM('Раздел 4'!AN46:AN46),"=",SUM('Раздел 4'!Q46:Q46),"+",SUM('Раздел 4'!W46:W46),"+",SUM('Раздел 4'!AC46:AJ46),"+",SUM('Раздел 4'!AL46:AM46))</f>
        <v>603=1+0+101+501</v>
      </c>
      <c r="F644" s="278"/>
    </row>
    <row r="645" spans="1:6" s="180" customFormat="1" ht="38.25">
      <c r="A645" s="302">
        <f>IF((SUM('Раздел 4'!AN47:AN47)=SUM('Раздел 4'!Q47:Q47)+SUM('Раздел 4'!W47:W47)+SUM('Раздел 4'!AC47:AJ47)+SUM('Раздел 4'!AL47:AM47)),"","Неверно!")</f>
      </c>
      <c r="B645" s="300" t="s">
        <v>2275</v>
      </c>
      <c r="C645" s="298" t="s">
        <v>183</v>
      </c>
      <c r="D645" s="298" t="s">
        <v>784</v>
      </c>
      <c r="E645" s="298" t="str">
        <f>CONCATENATE(SUM('Раздел 4'!AN47:AN47),"=",SUM('Раздел 4'!Q47:Q47),"+",SUM('Раздел 4'!W47:W47),"+",SUM('Раздел 4'!AC47:AJ47),"+",SUM('Раздел 4'!AL47:AM47))</f>
        <v>20=1+2+3+14</v>
      </c>
      <c r="F645" s="278"/>
    </row>
    <row r="646" spans="1:6" s="180" customFormat="1" ht="38.25">
      <c r="A646" s="302">
        <f>IF((SUM('Раздел 4'!AN48:AN48)=SUM('Раздел 4'!Q48:Q48)+SUM('Раздел 4'!W48:W48)+SUM('Раздел 4'!AC48:AJ48)+SUM('Раздел 4'!AL48:AM48)),"","Неверно!")</f>
      </c>
      <c r="B646" s="300" t="s">
        <v>2275</v>
      </c>
      <c r="C646" s="298" t="s">
        <v>184</v>
      </c>
      <c r="D646" s="298" t="s">
        <v>784</v>
      </c>
      <c r="E646" s="298" t="str">
        <f>CONCATENATE(SUM('Раздел 4'!AN48:AN48),"=",SUM('Раздел 4'!Q48:Q48),"+",SUM('Раздел 4'!W48:W48),"+",SUM('Раздел 4'!AC48:AJ48),"+",SUM('Раздел 4'!AL48:AM48))</f>
        <v>0=0+0+0+0</v>
      </c>
      <c r="F646" s="278"/>
    </row>
    <row r="647" spans="1:6" s="180" customFormat="1" ht="38.25">
      <c r="A647" s="302">
        <f>IF((SUM('Раздел 4'!AN13:AN13)=SUM('Раздел 4'!Q13:Q13)+SUM('Раздел 4'!W13:W13)+SUM('Раздел 4'!AC13:AJ13)+SUM('Раздел 4'!AL13:AM13)),"","Неверно!")</f>
      </c>
      <c r="B647" s="300" t="s">
        <v>2275</v>
      </c>
      <c r="C647" s="298" t="s">
        <v>185</v>
      </c>
      <c r="D647" s="298" t="s">
        <v>784</v>
      </c>
      <c r="E647" s="298" t="str">
        <f>CONCATENATE(SUM('Раздел 4'!AN13:AN13),"=",SUM('Раздел 4'!Q13:Q13),"+",SUM('Раздел 4'!W13:W13),"+",SUM('Раздел 4'!AC13:AJ13),"+",SUM('Раздел 4'!AL13:AM13))</f>
        <v>276=7+7+60+202</v>
      </c>
      <c r="F647" s="278"/>
    </row>
    <row r="648" spans="1:6" s="180" customFormat="1" ht="38.25">
      <c r="A648" s="302">
        <f>IF((SUM('Раздел 4'!AN49:AN49)=SUM('Раздел 4'!Q49:Q49)+SUM('Раздел 4'!W49:W49)+SUM('Раздел 4'!AC49:AJ49)+SUM('Раздел 4'!AL49:AM49)),"","Неверно!")</f>
      </c>
      <c r="B648" s="300" t="s">
        <v>2275</v>
      </c>
      <c r="C648" s="325" t="s">
        <v>186</v>
      </c>
      <c r="D648" s="298" t="s">
        <v>784</v>
      </c>
      <c r="E648" s="298" t="str">
        <f>CONCATENATE(SUM('Раздел 4'!AN49:AN49),"=",SUM('Раздел 4'!Q49:Q49),"+",SUM('Раздел 4'!W49:W49),"+",SUM('Раздел 4'!AC49:AJ49),"+",SUM('Раздел 4'!AL49:AM49))</f>
        <v>949=57+75+284+533</v>
      </c>
      <c r="F648" s="278"/>
    </row>
    <row r="649" spans="1:6" s="180" customFormat="1" ht="38.25">
      <c r="A649" s="302">
        <f>IF((SUM('Раздел 4'!AN50:AN50)=SUM('Раздел 4'!Q50:Q50)+SUM('Раздел 4'!W50:W50)+SUM('Раздел 4'!AC50:AJ50)+SUM('Раздел 4'!AL50:AM50)),"","Неверно!")</f>
      </c>
      <c r="B649" s="300" t="s">
        <v>2275</v>
      </c>
      <c r="C649" s="298" t="s">
        <v>187</v>
      </c>
      <c r="D649" s="298" t="s">
        <v>784</v>
      </c>
      <c r="E649" s="298" t="str">
        <f>CONCATENATE(SUM('Раздел 4'!AN50:AN50),"=",SUM('Раздел 4'!Q50:Q50),"+",SUM('Раздел 4'!W50:W50),"+",SUM('Раздел 4'!AC50:AJ50),"+",SUM('Раздел 4'!AL50:AM50))</f>
        <v>2662=31+62+514+2055</v>
      </c>
      <c r="F649" s="278"/>
    </row>
    <row r="650" spans="1:6" s="180" customFormat="1" ht="38.25">
      <c r="A650" s="302">
        <f>IF((SUM('Раздел 4'!AN51:AN51)=SUM('Раздел 4'!Q51:Q51)+SUM('Раздел 4'!W51:W51)+SUM('Раздел 4'!AC51:AJ51)+SUM('Раздел 4'!AL51:AM51)),"","Неверно!")</f>
      </c>
      <c r="B650" s="300" t="s">
        <v>2275</v>
      </c>
      <c r="C650" s="298" t="s">
        <v>188</v>
      </c>
      <c r="D650" s="298" t="s">
        <v>784</v>
      </c>
      <c r="E650" s="298" t="str">
        <f>CONCATENATE(SUM('Раздел 4'!AN51:AN51),"=",SUM('Раздел 4'!Q51:Q51),"+",SUM('Раздел 4'!W51:W51),"+",SUM('Раздел 4'!AC51:AJ51),"+",SUM('Раздел 4'!AL51:AM51))</f>
        <v>263=10+16+69+168</v>
      </c>
      <c r="F650" s="278"/>
    </row>
    <row r="651" spans="1:6" s="180" customFormat="1" ht="38.25">
      <c r="A651" s="302">
        <f>IF((SUM('Раздел 4'!AN52:AN52)=SUM('Раздел 4'!Q52:Q52)+SUM('Раздел 4'!W52:W52)+SUM('Раздел 4'!AC52:AJ52)+SUM('Раздел 4'!AL52:AM52)),"","Неверно!")</f>
      </c>
      <c r="B651" s="300" t="s">
        <v>2275</v>
      </c>
      <c r="C651" s="298" t="s">
        <v>189</v>
      </c>
      <c r="D651" s="298" t="s">
        <v>784</v>
      </c>
      <c r="E651" s="298" t="str">
        <f>CONCATENATE(SUM('Раздел 4'!AN52:AN52),"=",SUM('Раздел 4'!Q52:Q52),"+",SUM('Раздел 4'!W52:W52),"+",SUM('Раздел 4'!AC52:AJ52),"+",SUM('Раздел 4'!AL52:AM52))</f>
        <v>3557=57+75+700+2725</v>
      </c>
      <c r="F651" s="278"/>
    </row>
    <row r="652" spans="1:6" s="180" customFormat="1" ht="38.25">
      <c r="A652" s="302">
        <f>IF((SUM('Раздел 4'!AN53:AN53)=SUM('Раздел 4'!Q53:Q53)+SUM('Раздел 4'!W53:W53)+SUM('Раздел 4'!AC53:AJ53)+SUM('Раздел 4'!AL53:AM53)),"","Неверно!")</f>
      </c>
      <c r="B652" s="300" t="s">
        <v>2275</v>
      </c>
      <c r="C652" s="298" t="s">
        <v>190</v>
      </c>
      <c r="D652" s="298" t="s">
        <v>784</v>
      </c>
      <c r="E652" s="298" t="str">
        <f>CONCATENATE(SUM('Раздел 4'!AN53:AN53),"=",SUM('Раздел 4'!Q53:Q53),"+",SUM('Раздел 4'!W53:W53),"+",SUM('Раздел 4'!AC53:AJ53),"+",SUM('Раздел 4'!AL53:AM53))</f>
        <v>0=0+0+0+0</v>
      </c>
      <c r="F652" s="278"/>
    </row>
    <row r="653" spans="1:6" s="180" customFormat="1" ht="38.25">
      <c r="A653" s="302">
        <f>IF((SUM('Раздел 4'!AN54:AN54)=SUM('Раздел 4'!Q54:Q54)+SUM('Раздел 4'!W54:W54)+SUM('Раздел 4'!AC54:AJ54)+SUM('Раздел 4'!AL54:AM54)),"","Неверно!")</f>
      </c>
      <c r="B653" s="300" t="s">
        <v>2275</v>
      </c>
      <c r="C653" s="298" t="s">
        <v>191</v>
      </c>
      <c r="D653" s="298" t="s">
        <v>784</v>
      </c>
      <c r="E653" s="298" t="str">
        <f>CONCATENATE(SUM('Раздел 4'!AN54:AN54),"=",SUM('Раздел 4'!Q54:Q54),"+",SUM('Раздел 4'!W54:W54),"+",SUM('Раздел 4'!AC54:AJ54),"+",SUM('Раздел 4'!AL54:AM54))</f>
        <v>4=0+0+4+0</v>
      </c>
      <c r="F653" s="278"/>
    </row>
    <row r="654" spans="1:6" s="180" customFormat="1" ht="38.25">
      <c r="A654" s="302">
        <f>IF((SUM('Раздел 4'!AN55:AN55)=SUM('Раздел 4'!Q55:Q55)+SUM('Раздел 4'!W55:W55)+SUM('Раздел 4'!AC55:AJ55)+SUM('Раздел 4'!AL55:AM55)),"","Неверно!")</f>
      </c>
      <c r="B654" s="300" t="s">
        <v>2275</v>
      </c>
      <c r="C654" s="298" t="s">
        <v>192</v>
      </c>
      <c r="D654" s="298" t="s">
        <v>784</v>
      </c>
      <c r="E654" s="298" t="str">
        <f>CONCATENATE(SUM('Раздел 4'!AN55:AN55),"=",SUM('Раздел 4'!Q55:Q55),"+",SUM('Раздел 4'!W55:W55),"+",SUM('Раздел 4'!AC55:AJ55),"+",SUM('Раздел 4'!AL55:AM55))</f>
        <v>954=11+22+208+713</v>
      </c>
      <c r="F654" s="278"/>
    </row>
    <row r="655" spans="1:6" s="180" customFormat="1" ht="38.25">
      <c r="A655" s="302">
        <f>IF((SUM('Раздел 4'!AN56:AN56)=SUM('Раздел 4'!Q56:Q56)+SUM('Раздел 4'!W56:W56)+SUM('Раздел 4'!AC56:AJ56)+SUM('Раздел 4'!AL56:AM56)),"","Неверно!")</f>
      </c>
      <c r="B655" s="300" t="s">
        <v>2275</v>
      </c>
      <c r="C655" s="298" t="s">
        <v>193</v>
      </c>
      <c r="D655" s="298" t="s">
        <v>784</v>
      </c>
      <c r="E655" s="298" t="str">
        <f>CONCATENATE(SUM('Раздел 4'!AN56:AN56),"=",SUM('Раздел 4'!Q56:Q56),"+",SUM('Раздел 4'!W56:W56),"+",SUM('Раздел 4'!AC56:AJ56),"+",SUM('Раздел 4'!AL56:AM56))</f>
        <v>1285=24+29+211+1021</v>
      </c>
      <c r="F655" s="278"/>
    </row>
    <row r="656" spans="1:6" s="180" customFormat="1" ht="38.25">
      <c r="A656" s="302">
        <f>IF((SUM('Раздел 4'!AN57:AN57)=SUM('Раздел 4'!Q57:Q57)+SUM('Раздел 4'!W57:W57)+SUM('Раздел 4'!AC57:AJ57)+SUM('Раздел 4'!AL57:AM57)),"","Неверно!")</f>
      </c>
      <c r="B656" s="300" t="s">
        <v>2275</v>
      </c>
      <c r="C656" s="298" t="s">
        <v>194</v>
      </c>
      <c r="D656" s="298" t="s">
        <v>784</v>
      </c>
      <c r="E656" s="298" t="str">
        <f>CONCATENATE(SUM('Раздел 4'!AN57:AN57),"=",SUM('Раздел 4'!Q57:Q57),"+",SUM('Раздел 4'!W57:W57),"+",SUM('Раздел 4'!AC57:AJ57),"+",SUM('Раздел 4'!AL57:AM57))</f>
        <v>863=13+19+188+643</v>
      </c>
      <c r="F656" s="278"/>
    </row>
    <row r="657" spans="1:6" s="180" customFormat="1" ht="38.25">
      <c r="A657" s="302">
        <f>IF((SUM('Раздел 4'!AN58:AN58)=SUM('Раздел 4'!Q58:Q58)+SUM('Раздел 4'!W58:W58)+SUM('Раздел 4'!AC58:AJ58)+SUM('Раздел 4'!AL58:AM58)),"","Неверно!")</f>
      </c>
      <c r="B657" s="300" t="s">
        <v>2275</v>
      </c>
      <c r="C657" s="298" t="s">
        <v>195</v>
      </c>
      <c r="D657" s="298" t="s">
        <v>784</v>
      </c>
      <c r="E657" s="298" t="str">
        <f>CONCATENATE(SUM('Раздел 4'!AN58:AN58),"=",SUM('Раздел 4'!Q58:Q58),"+",SUM('Раздел 4'!W58:W58),"+",SUM('Раздел 4'!AC58:AJ58),"+",SUM('Раздел 4'!AL58:AM58))</f>
        <v>459=9+5+97+348</v>
      </c>
      <c r="F657" s="278"/>
    </row>
    <row r="658" spans="1:6" s="180" customFormat="1" ht="38.25">
      <c r="A658" s="302">
        <f>IF((SUM('Раздел 4'!AN14:AN14)=SUM('Раздел 4'!Q14:Q14)+SUM('Раздел 4'!W14:W14)+SUM('Раздел 4'!AC14:AJ14)+SUM('Раздел 4'!AL14:AM14)),"","Неверно!")</f>
      </c>
      <c r="B658" s="300" t="s">
        <v>2275</v>
      </c>
      <c r="C658" s="298" t="s">
        <v>196</v>
      </c>
      <c r="D658" s="298" t="s">
        <v>784</v>
      </c>
      <c r="E658" s="298" t="str">
        <f>CONCATENATE(SUM('Раздел 4'!AN14:AN14),"=",SUM('Раздел 4'!Q14:Q14),"+",SUM('Раздел 4'!W14:W14),"+",SUM('Раздел 4'!AC14:AJ14),"+",SUM('Раздел 4'!AL14:AM14))</f>
        <v>7=0+0+2+5</v>
      </c>
      <c r="F658" s="278"/>
    </row>
    <row r="659" spans="1:6" s="180" customFormat="1" ht="38.25">
      <c r="A659" s="302">
        <f>IF((SUM('Раздел 4'!AN59:AN59)=SUM('Раздел 4'!Q59:Q59)+SUM('Раздел 4'!W59:W59)+SUM('Раздел 4'!AC59:AJ59)+SUM('Раздел 4'!AL59:AM59)),"","Неверно!")</f>
      </c>
      <c r="B659" s="300" t="s">
        <v>2275</v>
      </c>
      <c r="C659" s="298" t="s">
        <v>197</v>
      </c>
      <c r="D659" s="298" t="s">
        <v>784</v>
      </c>
      <c r="E659" s="298" t="str">
        <f>CONCATENATE(SUM('Раздел 4'!AN59:AN59),"=",SUM('Раздел 4'!Q59:Q59),"+",SUM('Раздел 4'!W59:W59),"+",SUM('Раздел 4'!AC59:AJ59),"+",SUM('Раздел 4'!AL59:AM59))</f>
        <v>12=1+0+7+4</v>
      </c>
      <c r="F659" s="278"/>
    </row>
    <row r="660" spans="1:6" s="180" customFormat="1" ht="38.25">
      <c r="A660" s="302">
        <f>IF((SUM('Раздел 4'!AN60:AN60)=SUM('Раздел 4'!Q60:Q60)+SUM('Раздел 4'!W60:W60)+SUM('Раздел 4'!AC60:AJ60)+SUM('Раздел 4'!AL60:AM60)),"","Неверно!")</f>
      </c>
      <c r="B660" s="300" t="s">
        <v>2275</v>
      </c>
      <c r="C660" s="298" t="s">
        <v>198</v>
      </c>
      <c r="D660" s="298" t="s">
        <v>784</v>
      </c>
      <c r="E660" s="298" t="str">
        <f>CONCATENATE(SUM('Раздел 4'!AN60:AN60),"=",SUM('Раздел 4'!Q60:Q60),"+",SUM('Раздел 4'!W60:W60),"+",SUM('Раздел 4'!AC60:AJ60),"+",SUM('Раздел 4'!AL60:AM60))</f>
        <v>0=0+0+0+0</v>
      </c>
      <c r="F660" s="278"/>
    </row>
    <row r="661" spans="1:6" s="180" customFormat="1" ht="38.25">
      <c r="A661" s="302">
        <f>IF((SUM('Раздел 4'!AN61:AN61)=SUM('Раздел 4'!Q61:Q61)+SUM('Раздел 4'!W61:W61)+SUM('Раздел 4'!AC61:AJ61)+SUM('Раздел 4'!AL61:AM61)),"","Неверно!")</f>
      </c>
      <c r="B661" s="300" t="s">
        <v>2275</v>
      </c>
      <c r="C661" s="298" t="s">
        <v>199</v>
      </c>
      <c r="D661" s="298" t="s">
        <v>784</v>
      </c>
      <c r="E661" s="298" t="str">
        <f>CONCATENATE(SUM('Раздел 4'!AN61:AN61),"=",SUM('Раздел 4'!Q61:Q61),"+",SUM('Раздел 4'!W61:W61),"+",SUM('Раздел 4'!AC61:AJ61),"+",SUM('Раздел 4'!AL61:AM61))</f>
        <v>4=0+0+1+3</v>
      </c>
      <c r="F661" s="278"/>
    </row>
    <row r="662" spans="1:6" s="180" customFormat="1" ht="38.25">
      <c r="A662" s="302">
        <f>IF((SUM('Раздел 4'!AN62:AN62)=SUM('Раздел 4'!Q62:Q62)+SUM('Раздел 4'!W62:W62)+SUM('Раздел 4'!AC62:AJ62)+SUM('Раздел 4'!AL62:AM62)),"","Неверно!")</f>
      </c>
      <c r="B662" s="300" t="s">
        <v>2275</v>
      </c>
      <c r="C662" s="298" t="s">
        <v>1055</v>
      </c>
      <c r="D662" s="298" t="s">
        <v>784</v>
      </c>
      <c r="E662" s="298" t="str">
        <f>CONCATENATE(SUM('Раздел 4'!AN62:AN62),"=",SUM('Раздел 4'!Q62:Q62),"+",SUM('Раздел 4'!W62:W62),"+",SUM('Раздел 4'!AC62:AJ62),"+",SUM('Раздел 4'!AL62:AM62))</f>
        <v>0=0+0+0+0</v>
      </c>
      <c r="F662" s="278"/>
    </row>
    <row r="663" spans="1:6" s="180" customFormat="1" ht="38.25">
      <c r="A663" s="302">
        <f>IF((SUM('Раздел 4'!AN63:AN63)=SUM('Раздел 4'!Q63:Q63)+SUM('Раздел 4'!W63:W63)+SUM('Раздел 4'!AC63:AJ63)+SUM('Раздел 4'!AL63:AM63)),"","Неверно!")</f>
      </c>
      <c r="B663" s="300" t="s">
        <v>2275</v>
      </c>
      <c r="C663" s="298" t="s">
        <v>1056</v>
      </c>
      <c r="D663" s="298" t="s">
        <v>784</v>
      </c>
      <c r="E663" s="298" t="str">
        <f>CONCATENATE(SUM('Раздел 4'!AN63:AN63),"=",SUM('Раздел 4'!Q63:Q63),"+",SUM('Раздел 4'!W63:W63),"+",SUM('Раздел 4'!AC63:AJ63),"+",SUM('Раздел 4'!AL63:AM63))</f>
        <v>0=0+0+0+0</v>
      </c>
      <c r="F663" s="278"/>
    </row>
    <row r="664" spans="1:6" s="180" customFormat="1" ht="38.25">
      <c r="A664" s="302">
        <f>IF((SUM('Раздел 4'!AN64:AN64)=SUM('Раздел 4'!Q64:Q64)+SUM('Раздел 4'!W64:W64)+SUM('Раздел 4'!AC64:AJ64)+SUM('Раздел 4'!AL64:AM64)),"","Неверно!")</f>
      </c>
      <c r="B664" s="300" t="s">
        <v>2275</v>
      </c>
      <c r="C664" s="298" t="s">
        <v>1057</v>
      </c>
      <c r="D664" s="298" t="s">
        <v>784</v>
      </c>
      <c r="E664" s="298" t="str">
        <f>CONCATENATE(SUM('Раздел 4'!AN64:AN64),"=",SUM('Раздел 4'!Q64:Q64),"+",SUM('Раздел 4'!W64:W64),"+",SUM('Раздел 4'!AC64:AJ64),"+",SUM('Раздел 4'!AL64:AM64))</f>
        <v>0=0+0+0+0</v>
      </c>
      <c r="F664" s="278"/>
    </row>
    <row r="665" spans="1:6" s="180" customFormat="1" ht="38.25">
      <c r="A665" s="302">
        <f>IF((SUM('Раздел 4'!AN65:AN65)=SUM('Раздел 4'!Q65:Q65)+SUM('Раздел 4'!W65:W65)+SUM('Раздел 4'!AC65:AJ65)+SUM('Раздел 4'!AL65:AM65)),"","Неверно!")</f>
      </c>
      <c r="B665" s="300" t="s">
        <v>2275</v>
      </c>
      <c r="C665" s="298" t="s">
        <v>1058</v>
      </c>
      <c r="D665" s="298" t="s">
        <v>784</v>
      </c>
      <c r="E665" s="298" t="str">
        <f>CONCATENATE(SUM('Раздел 4'!AN65:AN65),"=",SUM('Раздел 4'!Q65:Q65),"+",SUM('Раздел 4'!W65:W65),"+",SUM('Раздел 4'!AC65:AJ65),"+",SUM('Раздел 4'!AL65:AM65))</f>
        <v>0=0+0+0+0</v>
      </c>
      <c r="F665" s="278"/>
    </row>
    <row r="666" spans="1:6" s="180" customFormat="1" ht="38.25">
      <c r="A666" s="302">
        <f>IF((SUM('Раздел 4'!AN66:AN66)=SUM('Раздел 4'!Q66:Q66)+SUM('Раздел 4'!W66:W66)+SUM('Раздел 4'!AC66:AJ66)+SUM('Раздел 4'!AL66:AM66)),"","Неверно!")</f>
      </c>
      <c r="B666" s="300" t="s">
        <v>2275</v>
      </c>
      <c r="C666" s="298" t="s">
        <v>1059</v>
      </c>
      <c r="D666" s="298" t="s">
        <v>784</v>
      </c>
      <c r="E666" s="298" t="str">
        <f>CONCATENATE(SUM('Раздел 4'!AN66:AN66),"=",SUM('Раздел 4'!Q66:Q66),"+",SUM('Раздел 4'!W66:W66),"+",SUM('Раздел 4'!AC66:AJ66),"+",SUM('Раздел 4'!AL66:AM66))</f>
        <v>0=0+0+0+0</v>
      </c>
      <c r="F666" s="278"/>
    </row>
    <row r="667" spans="1:6" s="180" customFormat="1" ht="38.25">
      <c r="A667" s="302">
        <f>IF((SUM('Раздел 4'!AN67:AN67)=SUM('Раздел 4'!Q67:Q67)+SUM('Раздел 4'!W67:W67)+SUM('Раздел 4'!AC67:AJ67)+SUM('Раздел 4'!AL67:AM67)),"","Неверно!")</f>
      </c>
      <c r="B667" s="300" t="s">
        <v>2275</v>
      </c>
      <c r="C667" s="298" t="s">
        <v>2276</v>
      </c>
      <c r="D667" s="298" t="s">
        <v>784</v>
      </c>
      <c r="E667" s="298" t="str">
        <f>CONCATENATE(SUM('Раздел 4'!AN67:AN67),"=",SUM('Раздел 4'!Q67:Q67),"+",SUM('Раздел 4'!W67:W67),"+",SUM('Раздел 4'!AC67:AJ67),"+",SUM('Раздел 4'!AL67:AM67))</f>
        <v>0=0+0+0+0</v>
      </c>
      <c r="F667" s="278"/>
    </row>
    <row r="668" spans="1:6" s="180" customFormat="1" ht="38.25">
      <c r="A668" s="302">
        <f>IF((SUM('Раздел 4'!AN15:AN15)=SUM('Раздел 4'!Q15:Q15)+SUM('Раздел 4'!W15:W15)+SUM('Раздел 4'!AC15:AJ15)+SUM('Раздел 4'!AL15:AM15)),"","Неверно!")</f>
      </c>
      <c r="B668" s="300" t="s">
        <v>2275</v>
      </c>
      <c r="C668" s="298" t="s">
        <v>200</v>
      </c>
      <c r="D668" s="298" t="s">
        <v>784</v>
      </c>
      <c r="E668" s="298" t="str">
        <f>CONCATENATE(SUM('Раздел 4'!AN15:AN15),"=",SUM('Раздел 4'!Q15:Q15),"+",SUM('Раздел 4'!W15:W15),"+",SUM('Раздел 4'!AC15:AJ15),"+",SUM('Раздел 4'!AL15:AM15))</f>
        <v>34=1+1+8+24</v>
      </c>
      <c r="F668" s="278"/>
    </row>
    <row r="669" spans="1:6" s="180" customFormat="1" ht="38.25">
      <c r="A669" s="302">
        <f>IF((SUM('Раздел 4'!AN16:AN16)=SUM('Раздел 4'!Q16:Q16)+SUM('Раздел 4'!W16:W16)+SUM('Раздел 4'!AC16:AJ16)+SUM('Раздел 4'!AL16:AM16)),"","Неверно!")</f>
      </c>
      <c r="B669" s="300" t="s">
        <v>2275</v>
      </c>
      <c r="C669" s="298" t="s">
        <v>201</v>
      </c>
      <c r="D669" s="298" t="s">
        <v>784</v>
      </c>
      <c r="E669" s="298" t="str">
        <f>CONCATENATE(SUM('Раздел 4'!AN16:AN16),"=",SUM('Раздел 4'!Q16:Q16),"+",SUM('Раздел 4'!W16:W16),"+",SUM('Раздел 4'!AC16:AJ16),"+",SUM('Раздел 4'!AL16:AM16))</f>
        <v>62=1+3+12+46</v>
      </c>
      <c r="F669" s="278"/>
    </row>
    <row r="670" spans="1:6" s="180" customFormat="1" ht="38.25">
      <c r="A670" s="302">
        <f>IF((SUM('Раздел 4'!AN17:AN17)=SUM('Раздел 4'!Q17:Q17)+SUM('Раздел 4'!W17:W17)+SUM('Раздел 4'!AC17:AJ17)+SUM('Раздел 4'!AL17:AM17)),"","Неверно!")</f>
      </c>
      <c r="B670" s="300" t="s">
        <v>2275</v>
      </c>
      <c r="C670" s="298" t="s">
        <v>202</v>
      </c>
      <c r="D670" s="298" t="s">
        <v>784</v>
      </c>
      <c r="E670" s="298" t="str">
        <f>CONCATENATE(SUM('Раздел 4'!AN17:AN17),"=",SUM('Раздел 4'!Q17:Q17),"+",SUM('Раздел 4'!W17:W17),"+",SUM('Раздел 4'!AC17:AJ17),"+",SUM('Раздел 4'!AL17:AM17))</f>
        <v>702=6+24+129+543</v>
      </c>
      <c r="F670" s="278"/>
    </row>
    <row r="671" spans="1:6" s="180" customFormat="1" ht="38.25">
      <c r="A671" s="302">
        <f>IF((SUM('Раздел 4'!AN18:AN18)=SUM('Раздел 4'!Q18:Q18)+SUM('Раздел 4'!W18:W18)+SUM('Раздел 4'!AC18:AJ18)+SUM('Раздел 4'!AL18:AM18)),"","Неверно!")</f>
      </c>
      <c r="B671" s="300" t="s">
        <v>2275</v>
      </c>
      <c r="C671" s="298" t="s">
        <v>203</v>
      </c>
      <c r="D671" s="298" t="s">
        <v>784</v>
      </c>
      <c r="E671" s="298" t="str">
        <f>CONCATENATE(SUM('Раздел 4'!AN18:AN18),"=",SUM('Раздел 4'!Q18:Q18),"+",SUM('Раздел 4'!W18:W18),"+",SUM('Раздел 4'!AC18:AJ18),"+",SUM('Раздел 4'!AL18:AM18))</f>
        <v>1=0+0+1+0</v>
      </c>
      <c r="F671" s="278"/>
    </row>
    <row r="672" spans="1:6" s="180" customFormat="1" ht="25.5">
      <c r="A672" s="302">
        <f>IF((SUM('Разделы 5, 6, 7, 8'!J33:J33)&lt;=SUM('Разделы 5, 6, 7, 8'!J26:J26)),"","Неверно!")</f>
      </c>
      <c r="B672" s="300" t="s">
        <v>2277</v>
      </c>
      <c r="C672" s="298" t="s">
        <v>142</v>
      </c>
      <c r="D672" s="298" t="s">
        <v>699</v>
      </c>
      <c r="E672" s="298" t="str">
        <f>CONCATENATE(SUM('Разделы 5, 6, 7, 8'!J33:J33),"&lt;=",SUM('Разделы 5, 6, 7, 8'!J26:J26))</f>
        <v>0&lt;=664</v>
      </c>
      <c r="F672" s="278"/>
    </row>
    <row r="673" spans="1:6" s="180" customFormat="1" ht="25.5">
      <c r="A673" s="302">
        <f>IF((SUM('Разделы 5, 6, 7, 8'!S33:S33)&lt;=SUM('Разделы 5, 6, 7, 8'!S26:S26)),"","Неверно!")</f>
      </c>
      <c r="B673" s="300" t="s">
        <v>2277</v>
      </c>
      <c r="C673" s="298" t="s">
        <v>143</v>
      </c>
      <c r="D673" s="298" t="s">
        <v>699</v>
      </c>
      <c r="E673" s="298" t="str">
        <f>CONCATENATE(SUM('Разделы 5, 6, 7, 8'!S33:S33),"&lt;=",SUM('Разделы 5, 6, 7, 8'!S26:S26))</f>
        <v>0&lt;=0</v>
      </c>
      <c r="F673" s="278"/>
    </row>
    <row r="674" spans="1:6" s="180" customFormat="1" ht="25.5">
      <c r="A674" s="302">
        <f>IF((SUM('Разделы 5, 6, 7, 8'!T33:T33)&lt;=SUM('Разделы 5, 6, 7, 8'!T26:T26)),"","Неверно!")</f>
      </c>
      <c r="B674" s="300" t="s">
        <v>2277</v>
      </c>
      <c r="C674" s="298" t="s">
        <v>2278</v>
      </c>
      <c r="D674" s="298" t="s">
        <v>699</v>
      </c>
      <c r="E674" s="298" t="str">
        <f>CONCATENATE(SUM('Разделы 5, 6, 7, 8'!T33:T33),"&lt;=",SUM('Разделы 5, 6, 7, 8'!T26:T26))</f>
        <v>0&lt;=0</v>
      </c>
      <c r="F674" s="278"/>
    </row>
    <row r="675" spans="1:6" s="180" customFormat="1" ht="25.5">
      <c r="A675" s="302">
        <f>IF((SUM('Разделы 5, 6, 7, 8'!U33:U33)&lt;=SUM('Разделы 5, 6, 7, 8'!U26:U26)),"","Неверно!")</f>
      </c>
      <c r="B675" s="300" t="s">
        <v>2277</v>
      </c>
      <c r="C675" s="298" t="s">
        <v>2279</v>
      </c>
      <c r="D675" s="298" t="s">
        <v>699</v>
      </c>
      <c r="E675" s="298" t="str">
        <f>CONCATENATE(SUM('Разделы 5, 6, 7, 8'!U33:U33),"&lt;=",SUM('Разделы 5, 6, 7, 8'!U26:U26))</f>
        <v>0&lt;=0</v>
      </c>
      <c r="F675" s="278"/>
    </row>
    <row r="676" spans="1:6" s="180" customFormat="1" ht="25.5">
      <c r="A676" s="302">
        <f>IF((SUM('Разделы 5, 6, 7, 8'!K33:K33)&lt;=SUM('Разделы 5, 6, 7, 8'!K26:K26)),"","Неверно!")</f>
      </c>
      <c r="B676" s="300" t="s">
        <v>2277</v>
      </c>
      <c r="C676" s="298" t="s">
        <v>144</v>
      </c>
      <c r="D676" s="298" t="s">
        <v>699</v>
      </c>
      <c r="E676" s="298" t="str">
        <f>CONCATENATE(SUM('Разделы 5, 6, 7, 8'!K33:K33),"&lt;=",SUM('Разделы 5, 6, 7, 8'!K26:K26))</f>
        <v>0&lt;=5</v>
      </c>
      <c r="F676" s="278"/>
    </row>
    <row r="677" spans="1:6" s="180" customFormat="1" ht="25.5">
      <c r="A677" s="302">
        <f>IF((SUM('Разделы 5, 6, 7, 8'!L33:L33)&lt;=SUM('Разделы 5, 6, 7, 8'!L26:L26)),"","Неверно!")</f>
      </c>
      <c r="B677" s="300" t="s">
        <v>2277</v>
      </c>
      <c r="C677" s="298" t="s">
        <v>145</v>
      </c>
      <c r="D677" s="298" t="s">
        <v>699</v>
      </c>
      <c r="E677" s="298" t="str">
        <f>CONCATENATE(SUM('Разделы 5, 6, 7, 8'!L33:L33),"&lt;=",SUM('Разделы 5, 6, 7, 8'!L26:L26))</f>
        <v>0&lt;=49</v>
      </c>
      <c r="F677" s="278"/>
    </row>
    <row r="678" spans="1:6" s="180" customFormat="1" ht="25.5">
      <c r="A678" s="302">
        <f>IF((SUM('Разделы 5, 6, 7, 8'!M33:M33)&lt;=SUM('Разделы 5, 6, 7, 8'!M26:M26)),"","Неверно!")</f>
      </c>
      <c r="B678" s="300" t="s">
        <v>2277</v>
      </c>
      <c r="C678" s="298" t="s">
        <v>146</v>
      </c>
      <c r="D678" s="298" t="s">
        <v>699</v>
      </c>
      <c r="E678" s="298" t="str">
        <f>CONCATENATE(SUM('Разделы 5, 6, 7, 8'!M33:M33),"&lt;=",SUM('Разделы 5, 6, 7, 8'!M26:M26))</f>
        <v>0&lt;=0</v>
      </c>
      <c r="F678" s="278"/>
    </row>
    <row r="679" spans="1:6" s="180" customFormat="1" ht="25.5">
      <c r="A679" s="302">
        <f>IF((SUM('Разделы 5, 6, 7, 8'!N33:N33)&lt;=SUM('Разделы 5, 6, 7, 8'!N26:N26)),"","Неверно!")</f>
      </c>
      <c r="B679" s="300" t="s">
        <v>2277</v>
      </c>
      <c r="C679" s="298" t="s">
        <v>147</v>
      </c>
      <c r="D679" s="298" t="s">
        <v>699</v>
      </c>
      <c r="E679" s="298" t="str">
        <f>CONCATENATE(SUM('Разделы 5, 6, 7, 8'!N33:N33),"&lt;=",SUM('Разделы 5, 6, 7, 8'!N26:N26))</f>
        <v>0&lt;=1</v>
      </c>
      <c r="F679" s="278"/>
    </row>
    <row r="680" spans="1:6" s="180" customFormat="1" ht="25.5">
      <c r="A680" s="302">
        <f>IF((SUM('Разделы 5, 6, 7, 8'!O33:O33)&lt;=SUM('Разделы 5, 6, 7, 8'!O26:O26)),"","Неверно!")</f>
      </c>
      <c r="B680" s="300" t="s">
        <v>2277</v>
      </c>
      <c r="C680" s="298" t="s">
        <v>148</v>
      </c>
      <c r="D680" s="298" t="s">
        <v>699</v>
      </c>
      <c r="E680" s="298" t="str">
        <f>CONCATENATE(SUM('Разделы 5, 6, 7, 8'!O33:O33),"&lt;=",SUM('Разделы 5, 6, 7, 8'!O26:O26))</f>
        <v>0&lt;=0</v>
      </c>
      <c r="F680" s="278"/>
    </row>
    <row r="681" spans="1:6" s="180" customFormat="1" ht="25.5">
      <c r="A681" s="302">
        <f>IF((SUM('Разделы 5, 6, 7, 8'!P33:P33)&lt;=SUM('Разделы 5, 6, 7, 8'!P26:P26)),"","Неверно!")</f>
      </c>
      <c r="B681" s="300" t="s">
        <v>2277</v>
      </c>
      <c r="C681" s="298" t="s">
        <v>149</v>
      </c>
      <c r="D681" s="298" t="s">
        <v>699</v>
      </c>
      <c r="E681" s="298" t="str">
        <f>CONCATENATE(SUM('Разделы 5, 6, 7, 8'!P33:P33),"&lt;=",SUM('Разделы 5, 6, 7, 8'!P26:P26))</f>
        <v>0&lt;=0</v>
      </c>
      <c r="F681" s="278"/>
    </row>
    <row r="682" spans="1:6" s="180" customFormat="1" ht="25.5">
      <c r="A682" s="302">
        <f>IF((SUM('Разделы 5, 6, 7, 8'!Q33:Q33)&lt;=SUM('Разделы 5, 6, 7, 8'!Q26:Q26)),"","Неверно!")</f>
      </c>
      <c r="B682" s="300" t="s">
        <v>2277</v>
      </c>
      <c r="C682" s="298" t="s">
        <v>150</v>
      </c>
      <c r="D682" s="298" t="s">
        <v>699</v>
      </c>
      <c r="E682" s="298" t="str">
        <f>CONCATENATE(SUM('Разделы 5, 6, 7, 8'!Q33:Q33),"&lt;=",SUM('Разделы 5, 6, 7, 8'!Q26:Q26))</f>
        <v>0&lt;=0</v>
      </c>
      <c r="F682" s="278"/>
    </row>
    <row r="683" spans="1:6" s="180" customFormat="1" ht="25.5">
      <c r="A683" s="302">
        <f>IF((SUM('Разделы 5, 6, 7, 8'!R33:R33)&lt;=SUM('Разделы 5, 6, 7, 8'!R26:R26)),"","Неверно!")</f>
      </c>
      <c r="B683" s="300" t="s">
        <v>2277</v>
      </c>
      <c r="C683" s="298" t="s">
        <v>151</v>
      </c>
      <c r="D683" s="298" t="s">
        <v>699</v>
      </c>
      <c r="E683" s="298" t="str">
        <f>CONCATENATE(SUM('Разделы 5, 6, 7, 8'!R33:R33),"&lt;=",SUM('Разделы 5, 6, 7, 8'!R26:R26))</f>
        <v>0&lt;=0</v>
      </c>
      <c r="F683" s="278"/>
    </row>
    <row r="684" spans="1:6" s="180" customFormat="1" ht="25.5">
      <c r="A684" s="302">
        <f>IF((SUM('Раздел 4'!F52:F52)&lt;=SUM('Раздел 4'!F10:F10)),"","Неверно!")</f>
      </c>
      <c r="B684" s="300" t="s">
        <v>2280</v>
      </c>
      <c r="C684" s="298" t="s">
        <v>1060</v>
      </c>
      <c r="D684" s="298" t="s">
        <v>1061</v>
      </c>
      <c r="E684" s="298" t="str">
        <f>CONCATENATE(SUM('Раздел 4'!F52:F52),"&lt;=",SUM('Раздел 4'!F10:F10))</f>
        <v>905&lt;=909</v>
      </c>
      <c r="F684" s="278"/>
    </row>
    <row r="685" spans="1:6" s="180" customFormat="1" ht="25.5">
      <c r="A685" s="302">
        <f>IF((SUM('Раздел 4'!O52:O52)&lt;=SUM('Раздел 4'!O10:O10)),"","Неверно!")</f>
      </c>
      <c r="B685" s="300" t="s">
        <v>2280</v>
      </c>
      <c r="C685" s="298" t="s">
        <v>1062</v>
      </c>
      <c r="D685" s="298" t="s">
        <v>1061</v>
      </c>
      <c r="E685" s="298" t="str">
        <f>CONCATENATE(SUM('Раздел 4'!O52:O52),"&lt;=",SUM('Раздел 4'!O10:O10))</f>
        <v>0&lt;=0</v>
      </c>
      <c r="F685" s="278"/>
    </row>
    <row r="686" spans="1:6" s="180" customFormat="1" ht="25.5">
      <c r="A686" s="302">
        <f>IF((SUM('Раздел 4'!P52:P52)&lt;=SUM('Раздел 4'!P10:P10)),"","Неверно!")</f>
      </c>
      <c r="B686" s="300" t="s">
        <v>2280</v>
      </c>
      <c r="C686" s="298" t="s">
        <v>1063</v>
      </c>
      <c r="D686" s="298" t="s">
        <v>1061</v>
      </c>
      <c r="E686" s="298" t="str">
        <f>CONCATENATE(SUM('Раздел 4'!P52:P52),"&lt;=",SUM('Раздел 4'!P10:P10))</f>
        <v>0&lt;=0</v>
      </c>
      <c r="F686" s="278"/>
    </row>
    <row r="687" spans="1:6" s="180" customFormat="1" ht="25.5">
      <c r="A687" s="302">
        <f>IF((SUM('Раздел 4'!Q52:Q52)&lt;=SUM('Раздел 4'!Q10:Q10)),"","Неверно!")</f>
      </c>
      <c r="B687" s="300" t="s">
        <v>2280</v>
      </c>
      <c r="C687" s="298" t="s">
        <v>1064</v>
      </c>
      <c r="D687" s="298" t="s">
        <v>1061</v>
      </c>
      <c r="E687" s="298" t="str">
        <f>CONCATENATE(SUM('Раздел 4'!Q52:Q52),"&lt;=",SUM('Раздел 4'!Q10:Q10))</f>
        <v>57&lt;=57</v>
      </c>
      <c r="F687" s="278"/>
    </row>
    <row r="688" spans="1:6" s="180" customFormat="1" ht="25.5">
      <c r="A688" s="302">
        <f>IF((SUM('Раздел 4'!R52:R52)&lt;=SUM('Раздел 4'!R10:R10)),"","Неверно!")</f>
      </c>
      <c r="B688" s="300" t="s">
        <v>2280</v>
      </c>
      <c r="C688" s="298" t="s">
        <v>1065</v>
      </c>
      <c r="D688" s="298" t="s">
        <v>1061</v>
      </c>
      <c r="E688" s="298" t="str">
        <f>CONCATENATE(SUM('Раздел 4'!R52:R52),"&lt;=",SUM('Раздел 4'!R10:R10))</f>
        <v>0&lt;=0</v>
      </c>
      <c r="F688" s="278"/>
    </row>
    <row r="689" spans="1:6" s="180" customFormat="1" ht="25.5">
      <c r="A689" s="302">
        <f>IF((SUM('Раздел 4'!S52:S52)&lt;=SUM('Раздел 4'!S10:S10)),"","Неверно!")</f>
      </c>
      <c r="B689" s="300" t="s">
        <v>2280</v>
      </c>
      <c r="C689" s="298" t="s">
        <v>1066</v>
      </c>
      <c r="D689" s="298" t="s">
        <v>1061</v>
      </c>
      <c r="E689" s="298" t="str">
        <f>CONCATENATE(SUM('Раздел 4'!S52:S52),"&lt;=",SUM('Раздел 4'!S10:S10))</f>
        <v>3&lt;=3</v>
      </c>
      <c r="F689" s="278"/>
    </row>
    <row r="690" spans="1:6" s="180" customFormat="1" ht="25.5">
      <c r="A690" s="302">
        <f>IF((SUM('Раздел 4'!T52:T52)&lt;=SUM('Раздел 4'!T10:T10)),"","Неверно!")</f>
      </c>
      <c r="B690" s="300" t="s">
        <v>2280</v>
      </c>
      <c r="C690" s="298" t="s">
        <v>1067</v>
      </c>
      <c r="D690" s="298" t="s">
        <v>1061</v>
      </c>
      <c r="E690" s="298" t="str">
        <f>CONCATENATE(SUM('Раздел 4'!T52:T52),"&lt;=",SUM('Раздел 4'!T10:T10))</f>
        <v>0&lt;=0</v>
      </c>
      <c r="F690" s="278"/>
    </row>
    <row r="691" spans="1:6" s="180" customFormat="1" ht="25.5">
      <c r="A691" s="302">
        <f>IF((SUM('Раздел 4'!U52:U52)&lt;=SUM('Раздел 4'!U10:U10)),"","Неверно!")</f>
      </c>
      <c r="B691" s="300" t="s">
        <v>2280</v>
      </c>
      <c r="C691" s="298" t="s">
        <v>1068</v>
      </c>
      <c r="D691" s="298" t="s">
        <v>1061</v>
      </c>
      <c r="E691" s="298" t="str">
        <f>CONCATENATE(SUM('Раздел 4'!U52:U52),"&lt;=",SUM('Раздел 4'!U10:U10))</f>
        <v>67&lt;=67</v>
      </c>
      <c r="F691" s="278"/>
    </row>
    <row r="692" spans="1:6" s="180" customFormat="1" ht="25.5">
      <c r="A692" s="302">
        <f>IF((SUM('Раздел 4'!V52:V52)&lt;=SUM('Раздел 4'!V10:V10)),"","Неверно!")</f>
      </c>
      <c r="B692" s="300" t="s">
        <v>2280</v>
      </c>
      <c r="C692" s="298" t="s">
        <v>1069</v>
      </c>
      <c r="D692" s="298" t="s">
        <v>1061</v>
      </c>
      <c r="E692" s="298" t="str">
        <f>CONCATENATE(SUM('Раздел 4'!V52:V52),"&lt;=",SUM('Раздел 4'!V10:V10))</f>
        <v>5&lt;=5</v>
      </c>
      <c r="F692" s="278"/>
    </row>
    <row r="693" spans="1:6" s="180" customFormat="1" ht="25.5">
      <c r="A693" s="302">
        <f>IF((SUM('Раздел 4'!W52:W52)&lt;=SUM('Раздел 4'!W10:W10)),"","Неверно!")</f>
      </c>
      <c r="B693" s="300" t="s">
        <v>2280</v>
      </c>
      <c r="C693" s="298" t="s">
        <v>1070</v>
      </c>
      <c r="D693" s="298" t="s">
        <v>1061</v>
      </c>
      <c r="E693" s="298" t="str">
        <f>CONCATENATE(SUM('Раздел 4'!W52:W52),"&lt;=",SUM('Раздел 4'!W10:W10))</f>
        <v>75&lt;=75</v>
      </c>
      <c r="F693" s="278"/>
    </row>
    <row r="694" spans="1:6" s="180" customFormat="1" ht="25.5">
      <c r="A694" s="302">
        <f>IF((SUM('Раздел 4'!X52:X52)&lt;=SUM('Раздел 4'!X10:X10)),"","Неверно!")</f>
      </c>
      <c r="B694" s="300" t="s">
        <v>2280</v>
      </c>
      <c r="C694" s="298" t="s">
        <v>1071</v>
      </c>
      <c r="D694" s="298" t="s">
        <v>1061</v>
      </c>
      <c r="E694" s="298" t="str">
        <f>CONCATENATE(SUM('Раздел 4'!X52:X52),"&lt;=",SUM('Раздел 4'!X10:X10))</f>
        <v>0&lt;=0</v>
      </c>
      <c r="F694" s="278"/>
    </row>
    <row r="695" spans="1:6" s="180" customFormat="1" ht="25.5">
      <c r="A695" s="302">
        <f>IF((SUM('Раздел 4'!G52:G52)&lt;=SUM('Раздел 4'!G10:G10)),"","Неверно!")</f>
      </c>
      <c r="B695" s="300" t="s">
        <v>2280</v>
      </c>
      <c r="C695" s="298" t="s">
        <v>1072</v>
      </c>
      <c r="D695" s="298" t="s">
        <v>1061</v>
      </c>
      <c r="E695" s="298" t="str">
        <f>CONCATENATE(SUM('Раздел 4'!G52:G52),"&lt;=",SUM('Раздел 4'!G10:G10))</f>
        <v>0&lt;=0</v>
      </c>
      <c r="F695" s="278"/>
    </row>
    <row r="696" spans="1:6" s="180" customFormat="1" ht="25.5">
      <c r="A696" s="302">
        <f>IF((SUM('Раздел 4'!Y52:Y52)&lt;=SUM('Раздел 4'!Y10:Y10)),"","Неверно!")</f>
      </c>
      <c r="B696" s="300" t="s">
        <v>2280</v>
      </c>
      <c r="C696" s="298" t="s">
        <v>1073</v>
      </c>
      <c r="D696" s="298" t="s">
        <v>1061</v>
      </c>
      <c r="E696" s="298" t="str">
        <f>CONCATENATE(SUM('Раздел 4'!Y52:Y52),"&lt;=",SUM('Раздел 4'!Y10:Y10))</f>
        <v>1&lt;=3</v>
      </c>
      <c r="F696" s="278"/>
    </row>
    <row r="697" spans="1:6" s="180" customFormat="1" ht="25.5">
      <c r="A697" s="302">
        <f>IF((SUM('Раздел 4'!Z52:Z52)&lt;=SUM('Раздел 4'!Z10:Z10)),"","Неверно!")</f>
      </c>
      <c r="B697" s="300" t="s">
        <v>2280</v>
      </c>
      <c r="C697" s="298" t="s">
        <v>1074</v>
      </c>
      <c r="D697" s="298" t="s">
        <v>1061</v>
      </c>
      <c r="E697" s="298" t="str">
        <f>CONCATENATE(SUM('Раздел 4'!Z52:Z52),"&lt;=",SUM('Раздел 4'!Z10:Z10))</f>
        <v>0&lt;=0</v>
      </c>
      <c r="F697" s="278"/>
    </row>
    <row r="698" spans="1:6" s="180" customFormat="1" ht="25.5">
      <c r="A698" s="302">
        <f>IF((SUM('Раздел 4'!AA52:AA52)&lt;=SUM('Раздел 4'!AA10:AA10)),"","Неверно!")</f>
      </c>
      <c r="B698" s="300" t="s">
        <v>2280</v>
      </c>
      <c r="C698" s="298" t="s">
        <v>1075</v>
      </c>
      <c r="D698" s="298" t="s">
        <v>1061</v>
      </c>
      <c r="E698" s="298" t="str">
        <f>CONCATENATE(SUM('Раздел 4'!AA52:AA52),"&lt;=",SUM('Раздел 4'!AA10:AA10))</f>
        <v>0&lt;=0</v>
      </c>
      <c r="F698" s="278"/>
    </row>
    <row r="699" spans="1:6" s="180" customFormat="1" ht="25.5">
      <c r="A699" s="302">
        <f>IF((SUM('Раздел 4'!AB52:AB52)&lt;=SUM('Раздел 4'!AB10:AB10)),"","Неверно!")</f>
      </c>
      <c r="B699" s="300" t="s">
        <v>2280</v>
      </c>
      <c r="C699" s="298" t="s">
        <v>1076</v>
      </c>
      <c r="D699" s="298" t="s">
        <v>1061</v>
      </c>
      <c r="E699" s="298" t="str">
        <f>CONCATENATE(SUM('Раздел 4'!AB52:AB52),"&lt;=",SUM('Раздел 4'!AB10:AB10))</f>
        <v>0&lt;=0</v>
      </c>
      <c r="F699" s="278"/>
    </row>
    <row r="700" spans="1:6" s="180" customFormat="1" ht="25.5">
      <c r="A700" s="302">
        <f>IF((SUM('Раздел 4'!AC52:AC52)&lt;=SUM('Раздел 4'!AC10:AC10)),"","Неверно!")</f>
      </c>
      <c r="B700" s="300" t="s">
        <v>2280</v>
      </c>
      <c r="C700" s="298" t="s">
        <v>1077</v>
      </c>
      <c r="D700" s="298" t="s">
        <v>1061</v>
      </c>
      <c r="E700" s="298" t="str">
        <f>CONCATENATE(SUM('Раздел 4'!AC52:AC52),"&lt;=",SUM('Раздел 4'!AC10:AC10))</f>
        <v>1&lt;=3</v>
      </c>
      <c r="F700" s="278"/>
    </row>
    <row r="701" spans="1:6" s="180" customFormat="1" ht="25.5">
      <c r="A701" s="302">
        <f>IF((SUM('Раздел 4'!AD52:AD52)&lt;=SUM('Раздел 4'!AD10:AD10)),"","Неверно!")</f>
      </c>
      <c r="B701" s="300" t="s">
        <v>2280</v>
      </c>
      <c r="C701" s="298" t="s">
        <v>1078</v>
      </c>
      <c r="D701" s="298" t="s">
        <v>1061</v>
      </c>
      <c r="E701" s="298" t="str">
        <f>CONCATENATE(SUM('Раздел 4'!AD52:AD52),"&lt;=",SUM('Раздел 4'!AD10:AD10))</f>
        <v>0&lt;=0</v>
      </c>
      <c r="F701" s="278"/>
    </row>
    <row r="702" spans="1:6" s="180" customFormat="1" ht="25.5">
      <c r="A702" s="302">
        <f>IF((SUM('Раздел 4'!AE52:AE52)&lt;=SUM('Раздел 4'!AE10:AE10)),"","Неверно!")</f>
      </c>
      <c r="B702" s="300" t="s">
        <v>2280</v>
      </c>
      <c r="C702" s="298" t="s">
        <v>1079</v>
      </c>
      <c r="D702" s="298" t="s">
        <v>1061</v>
      </c>
      <c r="E702" s="298" t="str">
        <f>CONCATENATE(SUM('Раздел 4'!AE52:AE52),"&lt;=",SUM('Раздел 4'!AE10:AE10))</f>
        <v>0&lt;=0</v>
      </c>
      <c r="F702" s="278"/>
    </row>
    <row r="703" spans="1:6" s="180" customFormat="1" ht="25.5">
      <c r="A703" s="302">
        <f>IF((SUM('Раздел 4'!AF52:AF52)&lt;=SUM('Раздел 4'!AF10:AF10)),"","Неверно!")</f>
      </c>
      <c r="B703" s="300" t="s">
        <v>2280</v>
      </c>
      <c r="C703" s="298" t="s">
        <v>1080</v>
      </c>
      <c r="D703" s="298" t="s">
        <v>1061</v>
      </c>
      <c r="E703" s="298" t="str">
        <f>CONCATENATE(SUM('Раздел 4'!AF52:AF52),"&lt;=",SUM('Раздел 4'!AF10:AF10))</f>
        <v>1&lt;=1</v>
      </c>
      <c r="F703" s="278"/>
    </row>
    <row r="704" spans="1:6" s="180" customFormat="1" ht="25.5">
      <c r="A704" s="302">
        <f>IF((SUM('Раздел 4'!AG52:AG52)&lt;=SUM('Раздел 4'!AG10:AG10)),"","Неверно!")</f>
      </c>
      <c r="B704" s="300" t="s">
        <v>2280</v>
      </c>
      <c r="C704" s="298" t="s">
        <v>1081</v>
      </c>
      <c r="D704" s="298" t="s">
        <v>1061</v>
      </c>
      <c r="E704" s="298" t="str">
        <f>CONCATENATE(SUM('Раздел 4'!AG52:AG52),"&lt;=",SUM('Раздел 4'!AG10:AG10))</f>
        <v>22&lt;=22</v>
      </c>
      <c r="F704" s="278"/>
    </row>
    <row r="705" spans="1:6" s="180" customFormat="1" ht="25.5">
      <c r="A705" s="302">
        <f>IF((SUM('Раздел 4'!AH52:AH52)&lt;=SUM('Раздел 4'!AH10:AH10)),"","Неверно!")</f>
      </c>
      <c r="B705" s="300" t="s">
        <v>2280</v>
      </c>
      <c r="C705" s="298" t="s">
        <v>1082</v>
      </c>
      <c r="D705" s="298" t="s">
        <v>1061</v>
      </c>
      <c r="E705" s="298" t="str">
        <f>CONCATENATE(SUM('Раздел 4'!AH52:AH52),"&lt;=",SUM('Раздел 4'!AH10:AH10))</f>
        <v>238&lt;=240</v>
      </c>
      <c r="F705" s="278"/>
    </row>
    <row r="706" spans="1:6" s="180" customFormat="1" ht="25.5">
      <c r="A706" s="302">
        <f>IF((SUM('Раздел 4'!H52:H52)&lt;=SUM('Раздел 4'!H10:H10)),"","Неверно!")</f>
      </c>
      <c r="B706" s="300" t="s">
        <v>2280</v>
      </c>
      <c r="C706" s="298" t="s">
        <v>1083</v>
      </c>
      <c r="D706" s="298" t="s">
        <v>1061</v>
      </c>
      <c r="E706" s="298" t="str">
        <f>CONCATENATE(SUM('Раздел 4'!H52:H52),"&lt;=",SUM('Раздел 4'!H10:H10))</f>
        <v>49&lt;=49</v>
      </c>
      <c r="F706" s="278"/>
    </row>
    <row r="707" spans="1:6" s="180" customFormat="1" ht="25.5">
      <c r="A707" s="302">
        <f>IF((SUM('Раздел 4'!AI52:AI52)&lt;=SUM('Раздел 4'!AI10:AI10)),"","Неверно!")</f>
      </c>
      <c r="B707" s="300" t="s">
        <v>2280</v>
      </c>
      <c r="C707" s="298" t="s">
        <v>1084</v>
      </c>
      <c r="D707" s="298" t="s">
        <v>1061</v>
      </c>
      <c r="E707" s="298" t="str">
        <f>CONCATENATE(SUM('Раздел 4'!AI52:AI52),"&lt;=",SUM('Раздел 4'!AI10:AI10))</f>
        <v>420&lt;=420</v>
      </c>
      <c r="F707" s="278"/>
    </row>
    <row r="708" spans="1:6" s="180" customFormat="1" ht="25.5">
      <c r="A708" s="302">
        <f>IF((SUM('Раздел 4'!AJ52:AJ52)&lt;=SUM('Раздел 4'!AJ10:AJ10)),"","Неверно!")</f>
      </c>
      <c r="B708" s="300" t="s">
        <v>2280</v>
      </c>
      <c r="C708" s="298" t="s">
        <v>1085</v>
      </c>
      <c r="D708" s="298" t="s">
        <v>1061</v>
      </c>
      <c r="E708" s="298" t="str">
        <f>CONCATENATE(SUM('Раздел 4'!AJ52:AJ52),"&lt;=",SUM('Раздел 4'!AJ10:AJ10))</f>
        <v>18&lt;=18</v>
      </c>
      <c r="F708" s="278"/>
    </row>
    <row r="709" spans="1:6" s="180" customFormat="1" ht="25.5">
      <c r="A709" s="302">
        <f>IF((SUM('Раздел 4'!AK52:AK52)&lt;=SUM('Раздел 4'!AK10:AK10)),"","Неверно!")</f>
      </c>
      <c r="B709" s="300" t="s">
        <v>2280</v>
      </c>
      <c r="C709" s="298" t="s">
        <v>1086</v>
      </c>
      <c r="D709" s="298" t="s">
        <v>1061</v>
      </c>
      <c r="E709" s="298" t="str">
        <f>CONCATENATE(SUM('Раздел 4'!AK52:AK52),"&lt;=",SUM('Раздел 4'!AK10:AK10))</f>
        <v>1&lt;=1</v>
      </c>
      <c r="F709" s="278"/>
    </row>
    <row r="710" spans="1:6" s="180" customFormat="1" ht="25.5">
      <c r="A710" s="302">
        <f>IF((SUM('Раздел 4'!AL52:AL52)&lt;=SUM('Раздел 4'!AL10:AL10)),"","Неверно!")</f>
      </c>
      <c r="B710" s="300" t="s">
        <v>2280</v>
      </c>
      <c r="C710" s="298" t="s">
        <v>1087</v>
      </c>
      <c r="D710" s="298" t="s">
        <v>1061</v>
      </c>
      <c r="E710" s="298" t="str">
        <f>CONCATENATE(SUM('Раздел 4'!AL52:AL52),"&lt;=",SUM('Раздел 4'!AL10:AL10))</f>
        <v>533&lt;=533</v>
      </c>
      <c r="F710" s="278"/>
    </row>
    <row r="711" spans="1:6" s="180" customFormat="1" ht="25.5">
      <c r="A711" s="302">
        <f>IF((SUM('Раздел 4'!AM52:AM52)&lt;=SUM('Раздел 4'!AM10:AM10)),"","Неверно!")</f>
      </c>
      <c r="B711" s="300" t="s">
        <v>2280</v>
      </c>
      <c r="C711" s="298" t="s">
        <v>1088</v>
      </c>
      <c r="D711" s="298" t="s">
        <v>1061</v>
      </c>
      <c r="E711" s="298" t="str">
        <f>CONCATENATE(SUM('Раздел 4'!AM52:AM52),"&lt;=",SUM('Раздел 4'!AM10:AM10))</f>
        <v>2192&lt;=2192</v>
      </c>
      <c r="F711" s="278"/>
    </row>
    <row r="712" spans="1:6" s="180" customFormat="1" ht="25.5">
      <c r="A712" s="302">
        <f>IF((SUM('Раздел 4'!AN52:AN52)&lt;=SUM('Раздел 4'!AN10:AN10)),"","Неверно!")</f>
      </c>
      <c r="B712" s="300" t="s">
        <v>2280</v>
      </c>
      <c r="C712" s="298" t="s">
        <v>1089</v>
      </c>
      <c r="D712" s="298" t="s">
        <v>1061</v>
      </c>
      <c r="E712" s="298" t="str">
        <f>CONCATENATE(SUM('Раздел 4'!AN52:AN52),"&lt;=",SUM('Раздел 4'!AN10:AN10))</f>
        <v>3557&lt;=3561</v>
      </c>
      <c r="F712" s="278"/>
    </row>
    <row r="713" spans="1:6" s="180" customFormat="1" ht="25.5">
      <c r="A713" s="302">
        <f>IF((SUM('Раздел 4'!AO52:AO52)&lt;=SUM('Раздел 4'!AO10:AO10)),"","Неверно!")</f>
      </c>
      <c r="B713" s="300" t="s">
        <v>2280</v>
      </c>
      <c r="C713" s="298" t="s">
        <v>1090</v>
      </c>
      <c r="D713" s="298" t="s">
        <v>1061</v>
      </c>
      <c r="E713" s="298" t="str">
        <f>CONCATENATE(SUM('Раздел 4'!AO52:AO52),"&lt;=",SUM('Раздел 4'!AO10:AO10))</f>
        <v>8&lt;=8</v>
      </c>
      <c r="F713" s="278"/>
    </row>
    <row r="714" spans="1:6" s="180" customFormat="1" ht="25.5">
      <c r="A714" s="302">
        <f>IF((SUM('Раздел 4'!AP52:AP52)&lt;=SUM('Раздел 4'!AP10:AP10)),"","Неверно!")</f>
      </c>
      <c r="B714" s="300" t="s">
        <v>2280</v>
      </c>
      <c r="C714" s="298" t="s">
        <v>1091</v>
      </c>
      <c r="D714" s="298" t="s">
        <v>1061</v>
      </c>
      <c r="E714" s="298" t="str">
        <f>CONCATENATE(SUM('Раздел 4'!AP52:AP52),"&lt;=",SUM('Раздел 4'!AP10:AP10))</f>
        <v>62&lt;=64</v>
      </c>
      <c r="F714" s="278"/>
    </row>
    <row r="715" spans="1:6" s="180" customFormat="1" ht="25.5">
      <c r="A715" s="302">
        <f>IF((SUM('Раздел 4'!AQ52:AQ52)&lt;=SUM('Раздел 4'!AQ10:AQ10)),"","Неверно!")</f>
      </c>
      <c r="B715" s="300" t="s">
        <v>2280</v>
      </c>
      <c r="C715" s="298" t="s">
        <v>1092</v>
      </c>
      <c r="D715" s="298" t="s">
        <v>1061</v>
      </c>
      <c r="E715" s="298" t="str">
        <f>CONCATENATE(SUM('Раздел 4'!AQ52:AQ52),"&lt;=",SUM('Раздел 4'!AQ10:AQ10))</f>
        <v>8&lt;=8</v>
      </c>
      <c r="F715" s="278"/>
    </row>
    <row r="716" spans="1:6" s="180" customFormat="1" ht="25.5">
      <c r="A716" s="302">
        <f>IF((SUM('Раздел 4'!AR52:AR52)&lt;=SUM('Раздел 4'!AR10:AR10)),"","Неверно!")</f>
      </c>
      <c r="B716" s="300" t="s">
        <v>2280</v>
      </c>
      <c r="C716" s="298" t="s">
        <v>1093</v>
      </c>
      <c r="D716" s="298" t="s">
        <v>1061</v>
      </c>
      <c r="E716" s="298" t="str">
        <f>CONCATENATE(SUM('Раздел 4'!AR52:AR52),"&lt;=",SUM('Раздел 4'!AR10:AR10))</f>
        <v>55&lt;=55</v>
      </c>
      <c r="F716" s="278"/>
    </row>
    <row r="717" spans="1:6" s="180" customFormat="1" ht="25.5">
      <c r="A717" s="302">
        <f>IF((SUM('Раздел 4'!I52:I52)&lt;=SUM('Раздел 4'!I10:I10)),"","Неверно!")</f>
      </c>
      <c r="B717" s="300" t="s">
        <v>2280</v>
      </c>
      <c r="C717" s="298" t="s">
        <v>1094</v>
      </c>
      <c r="D717" s="298" t="s">
        <v>1061</v>
      </c>
      <c r="E717" s="298" t="str">
        <f>CONCATENATE(SUM('Раздел 4'!I52:I52),"&lt;=",SUM('Раздел 4'!I10:I10))</f>
        <v>0&lt;=0</v>
      </c>
      <c r="F717" s="278"/>
    </row>
    <row r="718" spans="1:6" s="180" customFormat="1" ht="25.5">
      <c r="A718" s="302">
        <f>IF((SUM('Раздел 4'!AS52:AS52)&lt;=SUM('Раздел 4'!AS10:AS10)),"","Неверно!")</f>
      </c>
      <c r="B718" s="300" t="s">
        <v>2280</v>
      </c>
      <c r="C718" s="298" t="s">
        <v>1095</v>
      </c>
      <c r="D718" s="298" t="s">
        <v>1061</v>
      </c>
      <c r="E718" s="298" t="str">
        <f>CONCATENATE(SUM('Раздел 4'!AS52:AS52),"&lt;=",SUM('Раздел 4'!AS10:AS10))</f>
        <v>0&lt;=0</v>
      </c>
      <c r="F718" s="278"/>
    </row>
    <row r="719" spans="1:6" s="180" customFormat="1" ht="25.5">
      <c r="A719" s="302">
        <f>IF((SUM('Раздел 4'!AT52:AT52)&lt;=SUM('Раздел 4'!AT10:AT10)),"","Неверно!")</f>
      </c>
      <c r="B719" s="300" t="s">
        <v>2280</v>
      </c>
      <c r="C719" s="298" t="s">
        <v>1096</v>
      </c>
      <c r="D719" s="298" t="s">
        <v>1061</v>
      </c>
      <c r="E719" s="298" t="str">
        <f>CONCATENATE(SUM('Раздел 4'!AT52:AT52),"&lt;=",SUM('Раздел 4'!AT10:AT10))</f>
        <v>0&lt;=0</v>
      </c>
      <c r="F719" s="278"/>
    </row>
    <row r="720" spans="1:6" s="180" customFormat="1" ht="25.5">
      <c r="A720" s="302">
        <f>IF((SUM('Раздел 4'!AU52:AU52)&lt;=SUM('Раздел 4'!AU10:AU10)),"","Неверно!")</f>
      </c>
      <c r="B720" s="300" t="s">
        <v>2280</v>
      </c>
      <c r="C720" s="298" t="s">
        <v>1097</v>
      </c>
      <c r="D720" s="298" t="s">
        <v>1061</v>
      </c>
      <c r="E720" s="298" t="str">
        <f>CONCATENATE(SUM('Раздел 4'!AU52:AU52),"&lt;=",SUM('Раздел 4'!AU10:AU10))</f>
        <v>0&lt;=0</v>
      </c>
      <c r="F720" s="278"/>
    </row>
    <row r="721" spans="1:6" s="180" customFormat="1" ht="25.5">
      <c r="A721" s="302">
        <f>IF((SUM('Раздел 4'!AV52:AV52)&lt;=SUM('Раздел 4'!AV10:AV10)),"","Неверно!")</f>
      </c>
      <c r="B721" s="300" t="s">
        <v>2280</v>
      </c>
      <c r="C721" s="298" t="s">
        <v>1098</v>
      </c>
      <c r="D721" s="298" t="s">
        <v>1061</v>
      </c>
      <c r="E721" s="298" t="str">
        <f>CONCATENATE(SUM('Раздел 4'!AV52:AV52),"&lt;=",SUM('Раздел 4'!AV10:AV10))</f>
        <v>814&lt;=818</v>
      </c>
      <c r="F721" s="278"/>
    </row>
    <row r="722" spans="1:6" s="180" customFormat="1" ht="25.5">
      <c r="A722" s="302">
        <f>IF((SUM('Раздел 4'!J52:J52)&lt;=SUM('Раздел 4'!J10:J10)),"","Неверно!")</f>
      </c>
      <c r="B722" s="300" t="s">
        <v>2280</v>
      </c>
      <c r="C722" s="298" t="s">
        <v>1099</v>
      </c>
      <c r="D722" s="298" t="s">
        <v>1061</v>
      </c>
      <c r="E722" s="298" t="str">
        <f>CONCATENATE(SUM('Раздел 4'!J52:J52),"&lt;=",SUM('Раздел 4'!J10:J10))</f>
        <v>3&lt;=3</v>
      </c>
      <c r="F722" s="278"/>
    </row>
    <row r="723" spans="1:6" s="180" customFormat="1" ht="25.5">
      <c r="A723" s="302">
        <f>IF((SUM('Раздел 4'!K52:K52)&lt;=SUM('Раздел 4'!K10:K10)),"","Неверно!")</f>
      </c>
      <c r="B723" s="300" t="s">
        <v>2280</v>
      </c>
      <c r="C723" s="298" t="s">
        <v>1100</v>
      </c>
      <c r="D723" s="298" t="s">
        <v>1061</v>
      </c>
      <c r="E723" s="298" t="str">
        <f>CONCATENATE(SUM('Раздел 4'!K52:K52),"&lt;=",SUM('Раздел 4'!K10:K10))</f>
        <v>5&lt;=5</v>
      </c>
      <c r="F723" s="278"/>
    </row>
    <row r="724" spans="1:6" s="180" customFormat="1" ht="25.5">
      <c r="A724" s="302">
        <f>IF((SUM('Раздел 4'!L52:L52)&lt;=SUM('Раздел 4'!L10:L10)),"","Неверно!")</f>
      </c>
      <c r="B724" s="300" t="s">
        <v>2280</v>
      </c>
      <c r="C724" s="298" t="s">
        <v>1101</v>
      </c>
      <c r="D724" s="298" t="s">
        <v>1061</v>
      </c>
      <c r="E724" s="298" t="str">
        <f>CONCATENATE(SUM('Раздел 4'!L52:L52),"&lt;=",SUM('Раздел 4'!L10:L10))</f>
        <v>0&lt;=0</v>
      </c>
      <c r="F724" s="278"/>
    </row>
    <row r="725" spans="1:6" s="180" customFormat="1" ht="25.5">
      <c r="A725" s="302">
        <f>IF((SUM('Раздел 4'!M52:M52)&lt;=SUM('Раздел 4'!M10:M10)),"","Неверно!")</f>
      </c>
      <c r="B725" s="300" t="s">
        <v>2280</v>
      </c>
      <c r="C725" s="298" t="s">
        <v>1102</v>
      </c>
      <c r="D725" s="298" t="s">
        <v>1061</v>
      </c>
      <c r="E725" s="298" t="str">
        <f>CONCATENATE(SUM('Раздел 4'!M52:M52),"&lt;=",SUM('Раздел 4'!M10:M10))</f>
        <v>0&lt;=0</v>
      </c>
      <c r="F725" s="278"/>
    </row>
    <row r="726" spans="1:6" s="180" customFormat="1" ht="25.5">
      <c r="A726" s="302">
        <f>IF((SUM('Раздел 4'!N52:N52)&lt;=SUM('Раздел 4'!N10:N10)),"","Неверно!")</f>
      </c>
      <c r="B726" s="300" t="s">
        <v>2280</v>
      </c>
      <c r="C726" s="298" t="s">
        <v>1103</v>
      </c>
      <c r="D726" s="298" t="s">
        <v>1061</v>
      </c>
      <c r="E726" s="298" t="str">
        <f>CONCATENATE(SUM('Раздел 4'!N52:N52),"&lt;=",SUM('Раздел 4'!N10:N10))</f>
        <v>0&lt;=0</v>
      </c>
      <c r="F726" s="278"/>
    </row>
    <row r="727" spans="1:6" s="180" customFormat="1" ht="15.75">
      <c r="A727" s="302">
        <f>IF((SUM('Раздел 4'!F49:F49)&lt;=SUM('Раздел 4'!F10:F10)),"","Неверно!")</f>
      </c>
      <c r="B727" s="300" t="s">
        <v>2281</v>
      </c>
      <c r="C727" s="298" t="s">
        <v>1104</v>
      </c>
      <c r="D727" s="298" t="s">
        <v>1105</v>
      </c>
      <c r="E727" s="298" t="str">
        <f>CONCATENATE(SUM('Раздел 4'!F49:F49),"&lt;=",SUM('Раздел 4'!F10:F10))</f>
        <v>909&lt;=909</v>
      </c>
      <c r="F727" s="278"/>
    </row>
    <row r="728" spans="1:6" s="180" customFormat="1" ht="15.75">
      <c r="A728" s="302">
        <f>IF((SUM('Раздел 4'!O49:O49)&lt;=SUM('Раздел 4'!O10:O10)),"","Неверно!")</f>
      </c>
      <c r="B728" s="300" t="s">
        <v>2281</v>
      </c>
      <c r="C728" s="298" t="s">
        <v>1106</v>
      </c>
      <c r="D728" s="298" t="s">
        <v>1105</v>
      </c>
      <c r="E728" s="298" t="str">
        <f>CONCATENATE(SUM('Раздел 4'!O49:O49),"&lt;=",SUM('Раздел 4'!O10:O10))</f>
        <v>0&lt;=0</v>
      </c>
      <c r="F728" s="278"/>
    </row>
    <row r="729" spans="1:6" s="180" customFormat="1" ht="15.75">
      <c r="A729" s="302">
        <f>IF((SUM('Раздел 4'!P49:P49)&lt;=SUM('Раздел 4'!P10:P10)),"","Неверно!")</f>
      </c>
      <c r="B729" s="300" t="s">
        <v>2281</v>
      </c>
      <c r="C729" s="298" t="s">
        <v>1107</v>
      </c>
      <c r="D729" s="298" t="s">
        <v>1105</v>
      </c>
      <c r="E729" s="298" t="str">
        <f>CONCATENATE(SUM('Раздел 4'!P49:P49),"&lt;=",SUM('Раздел 4'!P10:P10))</f>
        <v>0&lt;=0</v>
      </c>
      <c r="F729" s="278"/>
    </row>
    <row r="730" spans="1:6" s="180" customFormat="1" ht="15.75">
      <c r="A730" s="302">
        <f>IF((SUM('Раздел 4'!Q49:Q49)&lt;=SUM('Раздел 4'!Q10:Q10)),"","Неверно!")</f>
      </c>
      <c r="B730" s="300" t="s">
        <v>2281</v>
      </c>
      <c r="C730" s="298" t="s">
        <v>1108</v>
      </c>
      <c r="D730" s="298" t="s">
        <v>1105</v>
      </c>
      <c r="E730" s="298" t="str">
        <f>CONCATENATE(SUM('Раздел 4'!Q49:Q49),"&lt;=",SUM('Раздел 4'!Q10:Q10))</f>
        <v>57&lt;=57</v>
      </c>
      <c r="F730" s="278"/>
    </row>
    <row r="731" spans="1:6" s="180" customFormat="1" ht="15.75">
      <c r="A731" s="302">
        <f>IF((SUM('Раздел 4'!R49:R49)&lt;=SUM('Раздел 4'!R10:R10)),"","Неверно!")</f>
      </c>
      <c r="B731" s="300" t="s">
        <v>2281</v>
      </c>
      <c r="C731" s="298" t="s">
        <v>1109</v>
      </c>
      <c r="D731" s="298" t="s">
        <v>1105</v>
      </c>
      <c r="E731" s="298" t="str">
        <f>CONCATENATE(SUM('Раздел 4'!R49:R49),"&lt;=",SUM('Раздел 4'!R10:R10))</f>
        <v>0&lt;=0</v>
      </c>
      <c r="F731" s="278"/>
    </row>
    <row r="732" spans="1:6" s="180" customFormat="1" ht="15.75">
      <c r="A732" s="302">
        <f>IF((SUM('Раздел 4'!S49:S49)&lt;=SUM('Раздел 4'!S10:S10)),"","Неверно!")</f>
      </c>
      <c r="B732" s="300" t="s">
        <v>2281</v>
      </c>
      <c r="C732" s="298" t="s">
        <v>1110</v>
      </c>
      <c r="D732" s="298" t="s">
        <v>1105</v>
      </c>
      <c r="E732" s="298" t="str">
        <f>CONCATENATE(SUM('Раздел 4'!S49:S49),"&lt;=",SUM('Раздел 4'!S10:S10))</f>
        <v>3&lt;=3</v>
      </c>
      <c r="F732" s="278"/>
    </row>
    <row r="733" spans="1:6" s="180" customFormat="1" ht="15.75">
      <c r="A733" s="302">
        <f>IF((SUM('Раздел 4'!T49:T49)&lt;=SUM('Раздел 4'!T10:T10)),"","Неверно!")</f>
      </c>
      <c r="B733" s="300" t="s">
        <v>2281</v>
      </c>
      <c r="C733" s="298" t="s">
        <v>1111</v>
      </c>
      <c r="D733" s="298" t="s">
        <v>1105</v>
      </c>
      <c r="E733" s="298" t="str">
        <f>CONCATENATE(SUM('Раздел 4'!T49:T49),"&lt;=",SUM('Раздел 4'!T10:T10))</f>
        <v>0&lt;=0</v>
      </c>
      <c r="F733" s="278"/>
    </row>
    <row r="734" spans="1:6" s="180" customFormat="1" ht="15.75">
      <c r="A734" s="302">
        <f>IF((SUM('Раздел 4'!U49:U49)&lt;=SUM('Раздел 4'!U10:U10)),"","Неверно!")</f>
      </c>
      <c r="B734" s="300" t="s">
        <v>2281</v>
      </c>
      <c r="C734" s="298" t="s">
        <v>1112</v>
      </c>
      <c r="D734" s="298" t="s">
        <v>1105</v>
      </c>
      <c r="E734" s="298" t="str">
        <f>CONCATENATE(SUM('Раздел 4'!U49:U49),"&lt;=",SUM('Раздел 4'!U10:U10))</f>
        <v>67&lt;=67</v>
      </c>
      <c r="F734" s="278"/>
    </row>
    <row r="735" spans="1:6" s="180" customFormat="1" ht="15.75">
      <c r="A735" s="302">
        <f>IF((SUM('Раздел 4'!V49:V49)&lt;=SUM('Раздел 4'!V10:V10)),"","Неверно!")</f>
      </c>
      <c r="B735" s="300" t="s">
        <v>2281</v>
      </c>
      <c r="C735" s="298" t="s">
        <v>1113</v>
      </c>
      <c r="D735" s="298" t="s">
        <v>1105</v>
      </c>
      <c r="E735" s="298" t="str">
        <f>CONCATENATE(SUM('Раздел 4'!V49:V49),"&lt;=",SUM('Раздел 4'!V10:V10))</f>
        <v>5&lt;=5</v>
      </c>
      <c r="F735" s="278"/>
    </row>
    <row r="736" spans="1:6" s="180" customFormat="1" ht="15.75">
      <c r="A736" s="302">
        <f>IF((SUM('Раздел 4'!W49:W49)&lt;=SUM('Раздел 4'!W10:W10)),"","Неверно!")</f>
      </c>
      <c r="B736" s="300" t="s">
        <v>2281</v>
      </c>
      <c r="C736" s="298" t="s">
        <v>1114</v>
      </c>
      <c r="D736" s="298" t="s">
        <v>1105</v>
      </c>
      <c r="E736" s="298" t="str">
        <f>CONCATENATE(SUM('Раздел 4'!W49:W49),"&lt;=",SUM('Раздел 4'!W10:W10))</f>
        <v>75&lt;=75</v>
      </c>
      <c r="F736" s="278"/>
    </row>
    <row r="737" spans="1:6" s="180" customFormat="1" ht="15.75">
      <c r="A737" s="302">
        <f>IF((SUM('Раздел 4'!X49:X49)&lt;=SUM('Раздел 4'!X10:X10)),"","Неверно!")</f>
      </c>
      <c r="B737" s="300" t="s">
        <v>2281</v>
      </c>
      <c r="C737" s="298" t="s">
        <v>1115</v>
      </c>
      <c r="D737" s="298" t="s">
        <v>1105</v>
      </c>
      <c r="E737" s="298" t="str">
        <f>CONCATENATE(SUM('Раздел 4'!X49:X49),"&lt;=",SUM('Раздел 4'!X10:X10))</f>
        <v>0&lt;=0</v>
      </c>
      <c r="F737" s="278"/>
    </row>
    <row r="738" spans="1:6" s="180" customFormat="1" ht="15.75">
      <c r="A738" s="302">
        <f>IF((SUM('Раздел 4'!G49:G49)&lt;=SUM('Раздел 4'!G10:G10)),"","Неверно!")</f>
      </c>
      <c r="B738" s="300" t="s">
        <v>2281</v>
      </c>
      <c r="C738" s="298" t="s">
        <v>1116</v>
      </c>
      <c r="D738" s="298" t="s">
        <v>1105</v>
      </c>
      <c r="E738" s="298" t="str">
        <f>CONCATENATE(SUM('Раздел 4'!G49:G49),"&lt;=",SUM('Раздел 4'!G10:G10))</f>
        <v>0&lt;=0</v>
      </c>
      <c r="F738" s="278"/>
    </row>
    <row r="739" spans="1:6" s="180" customFormat="1" ht="15.75">
      <c r="A739" s="302">
        <f>IF((SUM('Раздел 4'!Y49:Y49)&lt;=SUM('Раздел 4'!Y10:Y10)),"","Неверно!")</f>
      </c>
      <c r="B739" s="300" t="s">
        <v>2281</v>
      </c>
      <c r="C739" s="298" t="s">
        <v>1117</v>
      </c>
      <c r="D739" s="298" t="s">
        <v>1105</v>
      </c>
      <c r="E739" s="298" t="str">
        <f>CONCATENATE(SUM('Раздел 4'!Y49:Y49),"&lt;=",SUM('Раздел 4'!Y10:Y10))</f>
        <v>3&lt;=3</v>
      </c>
      <c r="F739" s="278"/>
    </row>
    <row r="740" spans="1:6" s="180" customFormat="1" ht="15.75">
      <c r="A740" s="302">
        <f>IF((SUM('Раздел 4'!Z49:Z49)&lt;=SUM('Раздел 4'!Z10:Z10)),"","Неверно!")</f>
      </c>
      <c r="B740" s="300" t="s">
        <v>2281</v>
      </c>
      <c r="C740" s="298" t="s">
        <v>1118</v>
      </c>
      <c r="D740" s="298" t="s">
        <v>1105</v>
      </c>
      <c r="E740" s="298" t="str">
        <f>CONCATENATE(SUM('Раздел 4'!Z49:Z49),"&lt;=",SUM('Раздел 4'!Z10:Z10))</f>
        <v>0&lt;=0</v>
      </c>
      <c r="F740" s="278"/>
    </row>
    <row r="741" spans="1:6" s="180" customFormat="1" ht="15.75">
      <c r="A741" s="302">
        <f>IF((SUM('Раздел 4'!AA49:AA49)&lt;=SUM('Раздел 4'!AA10:AA10)),"","Неверно!")</f>
      </c>
      <c r="B741" s="300" t="s">
        <v>2281</v>
      </c>
      <c r="C741" s="298" t="s">
        <v>1119</v>
      </c>
      <c r="D741" s="298" t="s">
        <v>1105</v>
      </c>
      <c r="E741" s="298" t="str">
        <f>CONCATENATE(SUM('Раздел 4'!AA49:AA49),"&lt;=",SUM('Раздел 4'!AA10:AA10))</f>
        <v>0&lt;=0</v>
      </c>
      <c r="F741" s="278"/>
    </row>
    <row r="742" spans="1:6" s="180" customFormat="1" ht="15.75">
      <c r="A742" s="302">
        <f>IF((SUM('Раздел 4'!AB49:AB49)&lt;=SUM('Раздел 4'!AB10:AB10)),"","Неверно!")</f>
      </c>
      <c r="B742" s="300" t="s">
        <v>2281</v>
      </c>
      <c r="C742" s="298" t="s">
        <v>1120</v>
      </c>
      <c r="D742" s="298" t="s">
        <v>1105</v>
      </c>
      <c r="E742" s="298" t="str">
        <f>CONCATENATE(SUM('Раздел 4'!AB49:AB49),"&lt;=",SUM('Раздел 4'!AB10:AB10))</f>
        <v>0&lt;=0</v>
      </c>
      <c r="F742" s="278"/>
    </row>
    <row r="743" spans="1:6" s="180" customFormat="1" ht="15.75">
      <c r="A743" s="302">
        <f>IF((SUM('Раздел 4'!AC49:AC49)&lt;=SUM('Раздел 4'!AC10:AC10)),"","Неверно!")</f>
      </c>
      <c r="B743" s="300" t="s">
        <v>2281</v>
      </c>
      <c r="C743" s="298" t="s">
        <v>1121</v>
      </c>
      <c r="D743" s="298" t="s">
        <v>1105</v>
      </c>
      <c r="E743" s="298" t="str">
        <f>CONCATENATE(SUM('Раздел 4'!AC49:AC49),"&lt;=",SUM('Раздел 4'!AC10:AC10))</f>
        <v>3&lt;=3</v>
      </c>
      <c r="F743" s="278"/>
    </row>
    <row r="744" spans="1:6" s="180" customFormat="1" ht="15.75">
      <c r="A744" s="302">
        <f>IF((SUM('Раздел 4'!AD49:AD49)&lt;=SUM('Раздел 4'!AD10:AD10)),"","Неверно!")</f>
      </c>
      <c r="B744" s="300" t="s">
        <v>2281</v>
      </c>
      <c r="C744" s="298" t="s">
        <v>1122</v>
      </c>
      <c r="D744" s="298" t="s">
        <v>1105</v>
      </c>
      <c r="E744" s="298" t="str">
        <f>CONCATENATE(SUM('Раздел 4'!AD49:AD49),"&lt;=",SUM('Раздел 4'!AD10:AD10))</f>
        <v>0&lt;=0</v>
      </c>
      <c r="F744" s="278"/>
    </row>
    <row r="745" spans="1:6" s="180" customFormat="1" ht="15.75">
      <c r="A745" s="302">
        <f>IF((SUM('Раздел 4'!AE49:AE49)&lt;=SUM('Раздел 4'!AE10:AE10)),"","Неверно!")</f>
      </c>
      <c r="B745" s="300" t="s">
        <v>2281</v>
      </c>
      <c r="C745" s="298" t="s">
        <v>1123</v>
      </c>
      <c r="D745" s="298" t="s">
        <v>1105</v>
      </c>
      <c r="E745" s="298" t="str">
        <f>CONCATENATE(SUM('Раздел 4'!AE49:AE49),"&lt;=",SUM('Раздел 4'!AE10:AE10))</f>
        <v>0&lt;=0</v>
      </c>
      <c r="F745" s="278"/>
    </row>
    <row r="746" spans="1:6" s="180" customFormat="1" ht="15.75">
      <c r="A746" s="302">
        <f>IF((SUM('Раздел 4'!AF49:AF49)&lt;=SUM('Раздел 4'!AF10:AF10)),"","Неверно!")</f>
      </c>
      <c r="B746" s="300" t="s">
        <v>2281</v>
      </c>
      <c r="C746" s="298" t="s">
        <v>1124</v>
      </c>
      <c r="D746" s="298" t="s">
        <v>1105</v>
      </c>
      <c r="E746" s="298" t="str">
        <f>CONCATENATE(SUM('Раздел 4'!AF49:AF49),"&lt;=",SUM('Раздел 4'!AF10:AF10))</f>
        <v>1&lt;=1</v>
      </c>
      <c r="F746" s="278"/>
    </row>
    <row r="747" spans="1:6" s="180" customFormat="1" ht="15.75">
      <c r="A747" s="302">
        <f>IF((SUM('Раздел 4'!AG49:AG49)&lt;=SUM('Раздел 4'!AG10:AG10)),"","Неверно!")</f>
      </c>
      <c r="B747" s="300" t="s">
        <v>2281</v>
      </c>
      <c r="C747" s="298" t="s">
        <v>1125</v>
      </c>
      <c r="D747" s="298" t="s">
        <v>1105</v>
      </c>
      <c r="E747" s="298" t="str">
        <f>CONCATENATE(SUM('Раздел 4'!AG49:AG49),"&lt;=",SUM('Раздел 4'!AG10:AG10))</f>
        <v>22&lt;=22</v>
      </c>
      <c r="F747" s="278"/>
    </row>
    <row r="748" spans="1:6" s="180" customFormat="1" ht="15.75">
      <c r="A748" s="302">
        <f>IF((SUM('Раздел 4'!AH49:AH49)&lt;=SUM('Раздел 4'!AH10:AH10)),"","Неверно!")</f>
      </c>
      <c r="B748" s="300" t="s">
        <v>2281</v>
      </c>
      <c r="C748" s="298" t="s">
        <v>1126</v>
      </c>
      <c r="D748" s="298" t="s">
        <v>1105</v>
      </c>
      <c r="E748" s="298" t="str">
        <f>CONCATENATE(SUM('Раздел 4'!AH49:AH49),"&lt;=",SUM('Раздел 4'!AH10:AH10))</f>
        <v>240&lt;=240</v>
      </c>
      <c r="F748" s="278"/>
    </row>
    <row r="749" spans="1:6" s="180" customFormat="1" ht="15.75">
      <c r="A749" s="302">
        <f>IF((SUM('Раздел 4'!H49:H49)&lt;=SUM('Раздел 4'!H10:H10)),"","Неверно!")</f>
      </c>
      <c r="B749" s="300" t="s">
        <v>2281</v>
      </c>
      <c r="C749" s="298" t="s">
        <v>1127</v>
      </c>
      <c r="D749" s="298" t="s">
        <v>1105</v>
      </c>
      <c r="E749" s="298" t="str">
        <f>CONCATENATE(SUM('Раздел 4'!H49:H49),"&lt;=",SUM('Раздел 4'!H10:H10))</f>
        <v>49&lt;=49</v>
      </c>
      <c r="F749" s="278"/>
    </row>
    <row r="750" spans="1:6" s="180" customFormat="1" ht="15.75">
      <c r="A750" s="302">
        <f>IF((SUM('Раздел 4'!AI49:AI49)&lt;=SUM('Раздел 4'!AI10:AI10)),"","Неверно!")</f>
      </c>
      <c r="B750" s="300" t="s">
        <v>2281</v>
      </c>
      <c r="C750" s="298" t="s">
        <v>1128</v>
      </c>
      <c r="D750" s="298" t="s">
        <v>1105</v>
      </c>
      <c r="E750" s="298" t="str">
        <f>CONCATENATE(SUM('Раздел 4'!AI49:AI49),"&lt;=",SUM('Раздел 4'!AI10:AI10))</f>
        <v>0&lt;=420</v>
      </c>
      <c r="F750" s="278"/>
    </row>
    <row r="751" spans="1:6" s="180" customFormat="1" ht="15.75">
      <c r="A751" s="302">
        <f>IF((SUM('Раздел 4'!AJ49:AJ49)&lt;=SUM('Раздел 4'!AJ10:AJ10)),"","Неверно!")</f>
      </c>
      <c r="B751" s="300" t="s">
        <v>2281</v>
      </c>
      <c r="C751" s="298" t="s">
        <v>1129</v>
      </c>
      <c r="D751" s="298" t="s">
        <v>1105</v>
      </c>
      <c r="E751" s="298" t="str">
        <f>CONCATENATE(SUM('Раздел 4'!AJ49:AJ49),"&lt;=",SUM('Раздел 4'!AJ10:AJ10))</f>
        <v>18&lt;=18</v>
      </c>
      <c r="F751" s="278"/>
    </row>
    <row r="752" spans="1:6" s="180" customFormat="1" ht="15.75">
      <c r="A752" s="302">
        <f>IF((SUM('Раздел 4'!AK49:AK49)&lt;=SUM('Раздел 4'!AK10:AK10)),"","Неверно!")</f>
      </c>
      <c r="B752" s="300" t="s">
        <v>2281</v>
      </c>
      <c r="C752" s="298" t="s">
        <v>1130</v>
      </c>
      <c r="D752" s="298" t="s">
        <v>1105</v>
      </c>
      <c r="E752" s="298" t="str">
        <f>CONCATENATE(SUM('Раздел 4'!AK49:AK49),"&lt;=",SUM('Раздел 4'!AK10:AK10))</f>
        <v>1&lt;=1</v>
      </c>
      <c r="F752" s="278"/>
    </row>
    <row r="753" spans="1:6" s="180" customFormat="1" ht="15.75">
      <c r="A753" s="302">
        <f>IF((SUM('Раздел 4'!AL49:AL49)&lt;=SUM('Раздел 4'!AL10:AL10)),"","Неверно!")</f>
      </c>
      <c r="B753" s="300" t="s">
        <v>2281</v>
      </c>
      <c r="C753" s="298" t="s">
        <v>1131</v>
      </c>
      <c r="D753" s="298" t="s">
        <v>1105</v>
      </c>
      <c r="E753" s="298" t="str">
        <f>CONCATENATE(SUM('Раздел 4'!AL49:AL49),"&lt;=",SUM('Раздел 4'!AL10:AL10))</f>
        <v>533&lt;=533</v>
      </c>
      <c r="F753" s="278"/>
    </row>
    <row r="754" spans="1:6" s="180" customFormat="1" ht="15.75">
      <c r="A754" s="302">
        <f>IF((SUM('Раздел 4'!AM49:AM49)&lt;=SUM('Раздел 4'!AM10:AM10)),"","Неверно!")</f>
      </c>
      <c r="B754" s="300" t="s">
        <v>2281</v>
      </c>
      <c r="C754" s="298" t="s">
        <v>1132</v>
      </c>
      <c r="D754" s="298" t="s">
        <v>1105</v>
      </c>
      <c r="E754" s="298" t="str">
        <f>CONCATENATE(SUM('Раздел 4'!AM49:AM49),"&lt;=",SUM('Раздел 4'!AM10:AM10))</f>
        <v>0&lt;=2192</v>
      </c>
      <c r="F754" s="278"/>
    </row>
    <row r="755" spans="1:6" s="180" customFormat="1" ht="15.75">
      <c r="A755" s="302">
        <f>IF((SUM('Раздел 4'!AN49:AN49)&lt;=SUM('Раздел 4'!AN10:AN10)),"","Неверно!")</f>
      </c>
      <c r="B755" s="300" t="s">
        <v>2281</v>
      </c>
      <c r="C755" s="298" t="s">
        <v>1133</v>
      </c>
      <c r="D755" s="298" t="s">
        <v>1105</v>
      </c>
      <c r="E755" s="298" t="str">
        <f>CONCATENATE(SUM('Раздел 4'!AN49:AN49),"&lt;=",SUM('Раздел 4'!AN10:AN10))</f>
        <v>949&lt;=3561</v>
      </c>
      <c r="F755" s="278"/>
    </row>
    <row r="756" spans="1:6" s="180" customFormat="1" ht="15.75">
      <c r="A756" s="302">
        <f>IF((SUM('Раздел 4'!AO49:AO49)&lt;=SUM('Раздел 4'!AO10:AO10)),"","Неверно!")</f>
      </c>
      <c r="B756" s="300" t="s">
        <v>2281</v>
      </c>
      <c r="C756" s="298" t="s">
        <v>1134</v>
      </c>
      <c r="D756" s="298" t="s">
        <v>1105</v>
      </c>
      <c r="E756" s="298" t="str">
        <f>CONCATENATE(SUM('Раздел 4'!AO49:AO49),"&lt;=",SUM('Раздел 4'!AO10:AO10))</f>
        <v>8&lt;=8</v>
      </c>
      <c r="F756" s="278"/>
    </row>
    <row r="757" spans="1:6" s="180" customFormat="1" ht="15.75">
      <c r="A757" s="302">
        <f>IF((SUM('Раздел 4'!AP49:AP49)&lt;=SUM('Раздел 4'!AP10:AP10)),"","Неверно!")</f>
      </c>
      <c r="B757" s="300" t="s">
        <v>2281</v>
      </c>
      <c r="C757" s="298" t="s">
        <v>1135</v>
      </c>
      <c r="D757" s="298" t="s">
        <v>1105</v>
      </c>
      <c r="E757" s="298" t="str">
        <f>CONCATENATE(SUM('Раздел 4'!AP49:AP49),"&lt;=",SUM('Раздел 4'!AP10:AP10))</f>
        <v>64&lt;=64</v>
      </c>
      <c r="F757" s="278"/>
    </row>
    <row r="758" spans="1:6" s="180" customFormat="1" ht="15.75">
      <c r="A758" s="302">
        <f>IF((SUM('Раздел 4'!AQ49:AQ49)&lt;=SUM('Раздел 4'!AQ10:AQ10)),"","Неверно!")</f>
      </c>
      <c r="B758" s="300" t="s">
        <v>2281</v>
      </c>
      <c r="C758" s="298" t="s">
        <v>1136</v>
      </c>
      <c r="D758" s="298" t="s">
        <v>1105</v>
      </c>
      <c r="E758" s="298" t="str">
        <f>CONCATENATE(SUM('Раздел 4'!AQ49:AQ49),"&lt;=",SUM('Раздел 4'!AQ10:AQ10))</f>
        <v>8&lt;=8</v>
      </c>
      <c r="F758" s="278"/>
    </row>
    <row r="759" spans="1:6" s="180" customFormat="1" ht="15.75">
      <c r="A759" s="302">
        <f>IF((SUM('Раздел 4'!AR49:AR49)&lt;=SUM('Раздел 4'!AR10:AR10)),"","Неверно!")</f>
      </c>
      <c r="B759" s="300" t="s">
        <v>2281</v>
      </c>
      <c r="C759" s="298" t="s">
        <v>1137</v>
      </c>
      <c r="D759" s="298" t="s">
        <v>1105</v>
      </c>
      <c r="E759" s="298" t="str">
        <f>CONCATENATE(SUM('Раздел 4'!AR49:AR49),"&lt;=",SUM('Раздел 4'!AR10:AR10))</f>
        <v>55&lt;=55</v>
      </c>
      <c r="F759" s="278"/>
    </row>
    <row r="760" spans="1:6" s="180" customFormat="1" ht="15.75">
      <c r="A760" s="302">
        <f>IF((SUM('Раздел 4'!I49:I49)&lt;=SUM('Раздел 4'!I10:I10)),"","Неверно!")</f>
      </c>
      <c r="B760" s="300" t="s">
        <v>2281</v>
      </c>
      <c r="C760" s="298" t="s">
        <v>1138</v>
      </c>
      <c r="D760" s="298" t="s">
        <v>1105</v>
      </c>
      <c r="E760" s="298" t="str">
        <f>CONCATENATE(SUM('Раздел 4'!I49:I49),"&lt;=",SUM('Раздел 4'!I10:I10))</f>
        <v>0&lt;=0</v>
      </c>
      <c r="F760" s="278"/>
    </row>
    <row r="761" spans="1:6" s="180" customFormat="1" ht="15.75">
      <c r="A761" s="302">
        <f>IF((SUM('Раздел 4'!AS49:AS49)&lt;=SUM('Раздел 4'!AS10:AS10)),"","Неверно!")</f>
      </c>
      <c r="B761" s="300" t="s">
        <v>2281</v>
      </c>
      <c r="C761" s="298" t="s">
        <v>1139</v>
      </c>
      <c r="D761" s="298" t="s">
        <v>1105</v>
      </c>
      <c r="E761" s="298" t="str">
        <f>CONCATENATE(SUM('Раздел 4'!AS49:AS49),"&lt;=",SUM('Раздел 4'!AS10:AS10))</f>
        <v>0&lt;=0</v>
      </c>
      <c r="F761" s="278"/>
    </row>
    <row r="762" spans="1:6" s="180" customFormat="1" ht="15.75">
      <c r="A762" s="302">
        <f>IF((SUM('Раздел 4'!AT49:AT49)&lt;=SUM('Раздел 4'!AT10:AT10)),"","Неверно!")</f>
      </c>
      <c r="B762" s="300" t="s">
        <v>2281</v>
      </c>
      <c r="C762" s="298" t="s">
        <v>1140</v>
      </c>
      <c r="D762" s="298" t="s">
        <v>1105</v>
      </c>
      <c r="E762" s="298" t="str">
        <f>CONCATENATE(SUM('Раздел 4'!AT49:AT49),"&lt;=",SUM('Раздел 4'!AT10:AT10))</f>
        <v>0&lt;=0</v>
      </c>
      <c r="F762" s="278"/>
    </row>
    <row r="763" spans="1:6" s="180" customFormat="1" ht="15.75">
      <c r="A763" s="302">
        <f>IF((SUM('Раздел 4'!AU49:AU49)&lt;=SUM('Раздел 4'!AU10:AU10)),"","Неверно!")</f>
      </c>
      <c r="B763" s="300" t="s">
        <v>2281</v>
      </c>
      <c r="C763" s="298" t="s">
        <v>1141</v>
      </c>
      <c r="D763" s="298" t="s">
        <v>1105</v>
      </c>
      <c r="E763" s="298" t="str">
        <f>CONCATENATE(SUM('Раздел 4'!AU49:AU49),"&lt;=",SUM('Раздел 4'!AU10:AU10))</f>
        <v>0&lt;=0</v>
      </c>
      <c r="F763" s="278"/>
    </row>
    <row r="764" spans="1:6" s="180" customFormat="1" ht="15.75">
      <c r="A764" s="302">
        <f>IF((SUM('Раздел 4'!AV49:AV49)&lt;=SUM('Раздел 4'!AV10:AV10)),"","Неверно!")</f>
      </c>
      <c r="B764" s="300" t="s">
        <v>2281</v>
      </c>
      <c r="C764" s="298" t="s">
        <v>1142</v>
      </c>
      <c r="D764" s="298" t="s">
        <v>1105</v>
      </c>
      <c r="E764" s="298" t="str">
        <f>CONCATENATE(SUM('Раздел 4'!AV49:AV49),"&lt;=",SUM('Раздел 4'!AV10:AV10))</f>
        <v>398&lt;=818</v>
      </c>
      <c r="F764" s="278"/>
    </row>
    <row r="765" spans="1:6" s="180" customFormat="1" ht="15.75">
      <c r="A765" s="302">
        <f>IF((SUM('Раздел 4'!J49:J49)&lt;=SUM('Раздел 4'!J10:J10)),"","Неверно!")</f>
      </c>
      <c r="B765" s="300" t="s">
        <v>2281</v>
      </c>
      <c r="C765" s="298" t="s">
        <v>1143</v>
      </c>
      <c r="D765" s="298" t="s">
        <v>1105</v>
      </c>
      <c r="E765" s="298" t="str">
        <f>CONCATENATE(SUM('Раздел 4'!J49:J49),"&lt;=",SUM('Раздел 4'!J10:J10))</f>
        <v>3&lt;=3</v>
      </c>
      <c r="F765" s="278"/>
    </row>
    <row r="766" spans="1:6" s="180" customFormat="1" ht="15.75">
      <c r="A766" s="302">
        <f>IF((SUM('Раздел 4'!K49:K49)&lt;=SUM('Раздел 4'!K10:K10)),"","Неверно!")</f>
      </c>
      <c r="B766" s="300" t="s">
        <v>2281</v>
      </c>
      <c r="C766" s="298" t="s">
        <v>1144</v>
      </c>
      <c r="D766" s="298" t="s">
        <v>1105</v>
      </c>
      <c r="E766" s="298" t="str">
        <f>CONCATENATE(SUM('Раздел 4'!K49:K49),"&lt;=",SUM('Раздел 4'!K10:K10))</f>
        <v>5&lt;=5</v>
      </c>
      <c r="F766" s="278"/>
    </row>
    <row r="767" spans="1:6" s="180" customFormat="1" ht="15.75">
      <c r="A767" s="302">
        <f>IF((SUM('Раздел 4'!L49:L49)&lt;=SUM('Раздел 4'!L10:L10)),"","Неверно!")</f>
      </c>
      <c r="B767" s="300" t="s">
        <v>2281</v>
      </c>
      <c r="C767" s="298" t="s">
        <v>1145</v>
      </c>
      <c r="D767" s="298" t="s">
        <v>1105</v>
      </c>
      <c r="E767" s="298" t="str">
        <f>CONCATENATE(SUM('Раздел 4'!L49:L49),"&lt;=",SUM('Раздел 4'!L10:L10))</f>
        <v>0&lt;=0</v>
      </c>
      <c r="F767" s="278"/>
    </row>
    <row r="768" spans="1:6" s="180" customFormat="1" ht="15.75">
      <c r="A768" s="302">
        <f>IF((SUM('Раздел 4'!M49:M49)&lt;=SUM('Раздел 4'!M10:M10)),"","Неверно!")</f>
      </c>
      <c r="B768" s="300" t="s">
        <v>2281</v>
      </c>
      <c r="C768" s="298" t="s">
        <v>1146</v>
      </c>
      <c r="D768" s="298" t="s">
        <v>1105</v>
      </c>
      <c r="E768" s="298" t="str">
        <f>CONCATENATE(SUM('Раздел 4'!M49:M49),"&lt;=",SUM('Раздел 4'!M10:M10))</f>
        <v>0&lt;=0</v>
      </c>
      <c r="F768" s="278"/>
    </row>
    <row r="769" spans="1:6" s="180" customFormat="1" ht="15.75">
      <c r="A769" s="302">
        <f>IF((SUM('Раздел 4'!N49:N49)&lt;=SUM('Раздел 4'!N10:N10)),"","Неверно!")</f>
      </c>
      <c r="B769" s="300" t="s">
        <v>2281</v>
      </c>
      <c r="C769" s="298" t="s">
        <v>1147</v>
      </c>
      <c r="D769" s="298" t="s">
        <v>1105</v>
      </c>
      <c r="E769" s="298" t="str">
        <f>CONCATENATE(SUM('Раздел 4'!N49:N49),"&lt;=",SUM('Раздел 4'!N10:N10))</f>
        <v>0&lt;=0</v>
      </c>
      <c r="F769" s="278"/>
    </row>
    <row r="770" spans="1:6" s="180" customFormat="1" ht="25.5">
      <c r="A770" s="302">
        <f>IF((SUM('Разделы 5, 6, 7, 8'!E5:E5)&lt;=SUM('Раздел 4'!G10:G10)+SUM('Раздел 4'!L10:L10)),"","Неверно!")</f>
      </c>
      <c r="B770" s="300" t="s">
        <v>2282</v>
      </c>
      <c r="C770" s="298" t="s">
        <v>1148</v>
      </c>
      <c r="D770" s="298" t="s">
        <v>1149</v>
      </c>
      <c r="E770" s="298" t="str">
        <f>CONCATENATE(SUM('Разделы 5, 6, 7, 8'!E5:E5),"&lt;=",SUM('Раздел 4'!G10:G10),"+",SUM('Раздел 4'!L10:L10))</f>
        <v>0&lt;=0+0</v>
      </c>
      <c r="F770" s="278"/>
    </row>
    <row r="771" spans="1:6" s="180" customFormat="1" ht="25.5">
      <c r="A771" s="302">
        <f>IF((SUM('Раздел 4'!W10:W10)=SUM('Раздел 4'!R10:V10)),"","Неверно!")</f>
      </c>
      <c r="B771" s="300" t="s">
        <v>2283</v>
      </c>
      <c r="C771" s="298" t="s">
        <v>90</v>
      </c>
      <c r="D771" s="298" t="s">
        <v>783</v>
      </c>
      <c r="E771" s="298" t="str">
        <f>CONCATENATE(SUM('Раздел 4'!W10:W10),"=",SUM('Раздел 4'!R10:V10))</f>
        <v>75=75</v>
      </c>
      <c r="F771" s="278"/>
    </row>
    <row r="772" spans="1:6" s="180" customFormat="1" ht="25.5">
      <c r="A772" s="302">
        <f>IF((SUM('Раздел 4'!W19:W19)=SUM('Раздел 4'!R19:V19)),"","Неверно!")</f>
      </c>
      <c r="B772" s="300" t="s">
        <v>2283</v>
      </c>
      <c r="C772" s="298" t="s">
        <v>91</v>
      </c>
      <c r="D772" s="298" t="s">
        <v>783</v>
      </c>
      <c r="E772" s="298" t="str">
        <f>CONCATENATE(SUM('Раздел 4'!W19:W19),"=",SUM('Раздел 4'!R19:V19))</f>
        <v>4=4</v>
      </c>
      <c r="F772" s="278"/>
    </row>
    <row r="773" spans="1:6" s="180" customFormat="1" ht="25.5">
      <c r="A773" s="302">
        <f>IF((SUM('Раздел 4'!W20:W20)=SUM('Раздел 4'!R20:V20)),"","Неверно!")</f>
      </c>
      <c r="B773" s="300" t="s">
        <v>2283</v>
      </c>
      <c r="C773" s="298" t="s">
        <v>92</v>
      </c>
      <c r="D773" s="298" t="s">
        <v>783</v>
      </c>
      <c r="E773" s="298" t="str">
        <f>CONCATENATE(SUM('Раздел 4'!W20:W20),"=",SUM('Раздел 4'!R20:V20))</f>
        <v>1=1</v>
      </c>
      <c r="F773" s="278"/>
    </row>
    <row r="774" spans="1:6" s="180" customFormat="1" ht="25.5">
      <c r="A774" s="302">
        <f>IF((SUM('Раздел 4'!W21:W21)=SUM('Раздел 4'!R21:V21)),"","Неверно!")</f>
      </c>
      <c r="B774" s="300" t="s">
        <v>2283</v>
      </c>
      <c r="C774" s="298" t="s">
        <v>93</v>
      </c>
      <c r="D774" s="298" t="s">
        <v>783</v>
      </c>
      <c r="E774" s="298" t="str">
        <f>CONCATENATE(SUM('Раздел 4'!W21:W21),"=",SUM('Раздел 4'!R21:V21))</f>
        <v>6=6</v>
      </c>
      <c r="F774" s="278"/>
    </row>
    <row r="775" spans="1:6" s="180" customFormat="1" ht="25.5">
      <c r="A775" s="302">
        <f>IF((SUM('Раздел 4'!W22:W22)=SUM('Раздел 4'!R22:V22)),"","Неверно!")</f>
      </c>
      <c r="B775" s="300" t="s">
        <v>2283</v>
      </c>
      <c r="C775" s="298" t="s">
        <v>94</v>
      </c>
      <c r="D775" s="298" t="s">
        <v>783</v>
      </c>
      <c r="E775" s="298" t="str">
        <f>CONCATENATE(SUM('Раздел 4'!W22:W22),"=",SUM('Раздел 4'!R22:V22))</f>
        <v>3=3</v>
      </c>
      <c r="F775" s="278"/>
    </row>
    <row r="776" spans="1:6" s="180" customFormat="1" ht="25.5">
      <c r="A776" s="302">
        <f>IF((SUM('Раздел 4'!W23:W23)=SUM('Раздел 4'!R23:V23)),"","Неверно!")</f>
      </c>
      <c r="B776" s="300" t="s">
        <v>2283</v>
      </c>
      <c r="C776" s="298" t="s">
        <v>95</v>
      </c>
      <c r="D776" s="298" t="s">
        <v>783</v>
      </c>
      <c r="E776" s="298" t="str">
        <f>CONCATENATE(SUM('Раздел 4'!W23:W23),"=",SUM('Раздел 4'!R23:V23))</f>
        <v>0=0</v>
      </c>
      <c r="F776" s="278"/>
    </row>
    <row r="777" spans="1:6" s="180" customFormat="1" ht="25.5">
      <c r="A777" s="302">
        <f>IF((SUM('Раздел 4'!W24:W24)=SUM('Раздел 4'!R24:V24)),"","Неверно!")</f>
      </c>
      <c r="B777" s="300" t="s">
        <v>2283</v>
      </c>
      <c r="C777" s="298" t="s">
        <v>96</v>
      </c>
      <c r="D777" s="298" t="s">
        <v>783</v>
      </c>
      <c r="E777" s="298" t="str">
        <f>CONCATENATE(SUM('Раздел 4'!W24:W24),"=",SUM('Раздел 4'!R24:V24))</f>
        <v>1=1</v>
      </c>
      <c r="F777" s="278"/>
    </row>
    <row r="778" spans="1:6" s="180" customFormat="1" ht="25.5">
      <c r="A778" s="302">
        <f>IF((SUM('Раздел 4'!W25:W25)=SUM('Раздел 4'!R25:V25)),"","Неверно!")</f>
      </c>
      <c r="B778" s="300" t="s">
        <v>2283</v>
      </c>
      <c r="C778" s="298" t="s">
        <v>97</v>
      </c>
      <c r="D778" s="298" t="s">
        <v>783</v>
      </c>
      <c r="E778" s="298" t="str">
        <f>CONCATENATE(SUM('Раздел 4'!W25:W25),"=",SUM('Раздел 4'!R25:V25))</f>
        <v>0=0</v>
      </c>
      <c r="F778" s="278"/>
    </row>
    <row r="779" spans="1:6" s="180" customFormat="1" ht="25.5">
      <c r="A779" s="302">
        <f>IF((SUM('Раздел 4'!W26:W26)=SUM('Раздел 4'!R26:V26)),"","Неверно!")</f>
      </c>
      <c r="B779" s="300" t="s">
        <v>2283</v>
      </c>
      <c r="C779" s="298" t="s">
        <v>98</v>
      </c>
      <c r="D779" s="298" t="s">
        <v>783</v>
      </c>
      <c r="E779" s="298" t="str">
        <f>CONCATENATE(SUM('Раздел 4'!W26:W26),"=",SUM('Раздел 4'!R26:V26))</f>
        <v>0=0</v>
      </c>
      <c r="F779" s="278"/>
    </row>
    <row r="780" spans="1:6" s="180" customFormat="1" ht="25.5">
      <c r="A780" s="302">
        <f>IF((SUM('Раздел 4'!W27:W27)=SUM('Раздел 4'!R27:V27)),"","Неверно!")</f>
      </c>
      <c r="B780" s="300" t="s">
        <v>2283</v>
      </c>
      <c r="C780" s="298" t="s">
        <v>99</v>
      </c>
      <c r="D780" s="298" t="s">
        <v>783</v>
      </c>
      <c r="E780" s="298" t="str">
        <f>CONCATENATE(SUM('Раздел 4'!W27:W27),"=",SUM('Раздел 4'!R27:V27))</f>
        <v>0=0</v>
      </c>
      <c r="F780" s="278"/>
    </row>
    <row r="781" spans="1:6" s="180" customFormat="1" ht="25.5">
      <c r="A781" s="302">
        <f>IF((SUM('Раздел 4'!W28:W28)=SUM('Раздел 4'!R28:V28)),"","Неверно!")</f>
      </c>
      <c r="B781" s="300" t="s">
        <v>2283</v>
      </c>
      <c r="C781" s="298" t="s">
        <v>100</v>
      </c>
      <c r="D781" s="298" t="s">
        <v>783</v>
      </c>
      <c r="E781" s="298" t="str">
        <f>CONCATENATE(SUM('Раздел 4'!W28:W28),"=",SUM('Раздел 4'!R28:V28))</f>
        <v>0=0</v>
      </c>
      <c r="F781" s="278"/>
    </row>
    <row r="782" spans="1:6" s="180" customFormat="1" ht="25.5">
      <c r="A782" s="302">
        <f>IF((SUM('Раздел 4'!W11:W11)=SUM('Раздел 4'!R11:V11)),"","Неверно!")</f>
      </c>
      <c r="B782" s="300" t="s">
        <v>2283</v>
      </c>
      <c r="C782" s="298" t="s">
        <v>101</v>
      </c>
      <c r="D782" s="298" t="s">
        <v>783</v>
      </c>
      <c r="E782" s="298" t="str">
        <f>CONCATENATE(SUM('Раздел 4'!W11:W11),"=",SUM('Раздел 4'!R11:V11))</f>
        <v>6=6</v>
      </c>
      <c r="F782" s="278"/>
    </row>
    <row r="783" spans="1:6" s="180" customFormat="1" ht="25.5">
      <c r="A783" s="302">
        <f>IF((SUM('Раздел 4'!W29:W29)=SUM('Раздел 4'!R29:V29)),"","Неверно!")</f>
      </c>
      <c r="B783" s="300" t="s">
        <v>2283</v>
      </c>
      <c r="C783" s="298" t="s">
        <v>102</v>
      </c>
      <c r="D783" s="298" t="s">
        <v>783</v>
      </c>
      <c r="E783" s="298" t="str">
        <f>CONCATENATE(SUM('Раздел 4'!W29:W29),"=",SUM('Раздел 4'!R29:V29))</f>
        <v>0=0</v>
      </c>
      <c r="F783" s="278"/>
    </row>
    <row r="784" spans="1:6" s="180" customFormat="1" ht="25.5">
      <c r="A784" s="302">
        <f>IF((SUM('Раздел 4'!W30:W30)=SUM('Раздел 4'!R30:V30)),"","Неверно!")</f>
      </c>
      <c r="B784" s="300" t="s">
        <v>2283</v>
      </c>
      <c r="C784" s="298" t="s">
        <v>103</v>
      </c>
      <c r="D784" s="298" t="s">
        <v>783</v>
      </c>
      <c r="E784" s="298" t="str">
        <f>CONCATENATE(SUM('Раздел 4'!W30:W30),"=",SUM('Раздел 4'!R30:V30))</f>
        <v>0=0</v>
      </c>
      <c r="F784" s="278"/>
    </row>
    <row r="785" spans="1:6" s="180" customFormat="1" ht="25.5">
      <c r="A785" s="302">
        <f>IF((SUM('Раздел 4'!W31:W31)=SUM('Раздел 4'!R31:V31)),"","Неверно!")</f>
      </c>
      <c r="B785" s="300" t="s">
        <v>2283</v>
      </c>
      <c r="C785" s="298" t="s">
        <v>104</v>
      </c>
      <c r="D785" s="298" t="s">
        <v>783</v>
      </c>
      <c r="E785" s="298" t="str">
        <f>CONCATENATE(SUM('Раздел 4'!W31:W31),"=",SUM('Раздел 4'!R31:V31))</f>
        <v>1=1</v>
      </c>
      <c r="F785" s="278"/>
    </row>
    <row r="786" spans="1:6" s="180" customFormat="1" ht="25.5">
      <c r="A786" s="302">
        <f>IF((SUM('Раздел 4'!W32:W32)=SUM('Раздел 4'!R32:V32)),"","Неверно!")</f>
      </c>
      <c r="B786" s="300" t="s">
        <v>2283</v>
      </c>
      <c r="C786" s="298" t="s">
        <v>105</v>
      </c>
      <c r="D786" s="298" t="s">
        <v>783</v>
      </c>
      <c r="E786" s="298" t="str">
        <f>CONCATENATE(SUM('Раздел 4'!W32:W32),"=",SUM('Раздел 4'!R32:V32))</f>
        <v>0=0</v>
      </c>
      <c r="F786" s="278"/>
    </row>
    <row r="787" spans="1:6" s="180" customFormat="1" ht="25.5">
      <c r="A787" s="302">
        <f>IF((SUM('Раздел 4'!W33:W33)=SUM('Раздел 4'!R33:V33)),"","Неверно!")</f>
      </c>
      <c r="B787" s="300" t="s">
        <v>2283</v>
      </c>
      <c r="C787" s="298" t="s">
        <v>106</v>
      </c>
      <c r="D787" s="298" t="s">
        <v>783</v>
      </c>
      <c r="E787" s="298" t="str">
        <f>CONCATENATE(SUM('Раздел 4'!W33:W33),"=",SUM('Раздел 4'!R33:V33))</f>
        <v>0=0</v>
      </c>
      <c r="F787" s="278"/>
    </row>
    <row r="788" spans="1:6" s="180" customFormat="1" ht="25.5">
      <c r="A788" s="302">
        <f>IF((SUM('Раздел 4'!W34:W34)=SUM('Раздел 4'!R34:V34)),"","Неверно!")</f>
      </c>
      <c r="B788" s="300" t="s">
        <v>2283</v>
      </c>
      <c r="C788" s="298" t="s">
        <v>107</v>
      </c>
      <c r="D788" s="298" t="s">
        <v>783</v>
      </c>
      <c r="E788" s="298" t="str">
        <f>CONCATENATE(SUM('Раздел 4'!W34:W34),"=",SUM('Раздел 4'!R34:V34))</f>
        <v>12=12</v>
      </c>
      <c r="F788" s="278"/>
    </row>
    <row r="789" spans="1:6" s="180" customFormat="1" ht="25.5">
      <c r="A789" s="302">
        <f>IF((SUM('Раздел 4'!W35:W35)=SUM('Раздел 4'!R35:V35)),"","Неверно!")</f>
      </c>
      <c r="B789" s="300" t="s">
        <v>2283</v>
      </c>
      <c r="C789" s="298" t="s">
        <v>108</v>
      </c>
      <c r="D789" s="298" t="s">
        <v>783</v>
      </c>
      <c r="E789" s="298" t="str">
        <f>CONCATENATE(SUM('Раздел 4'!W35:W35),"=",SUM('Раздел 4'!R35:V35))</f>
        <v>0=0</v>
      </c>
      <c r="F789" s="278"/>
    </row>
    <row r="790" spans="1:6" s="180" customFormat="1" ht="25.5">
      <c r="A790" s="302">
        <f>IF((SUM('Раздел 4'!W36:W36)=SUM('Раздел 4'!R36:V36)),"","Неверно!")</f>
      </c>
      <c r="B790" s="300" t="s">
        <v>2283</v>
      </c>
      <c r="C790" s="298" t="s">
        <v>109</v>
      </c>
      <c r="D790" s="298" t="s">
        <v>783</v>
      </c>
      <c r="E790" s="298" t="str">
        <f>CONCATENATE(SUM('Раздел 4'!W36:W36),"=",SUM('Раздел 4'!R36:V36))</f>
        <v>4=4</v>
      </c>
      <c r="F790" s="278"/>
    </row>
    <row r="791" spans="1:6" s="180" customFormat="1" ht="25.5">
      <c r="A791" s="302">
        <f>IF((SUM('Раздел 4'!W37:W37)=SUM('Раздел 4'!R37:V37)),"","Неверно!")</f>
      </c>
      <c r="B791" s="300" t="s">
        <v>2283</v>
      </c>
      <c r="C791" s="298" t="s">
        <v>110</v>
      </c>
      <c r="D791" s="298" t="s">
        <v>783</v>
      </c>
      <c r="E791" s="298" t="str">
        <f>CONCATENATE(SUM('Раздел 4'!W37:W37),"=",SUM('Раздел 4'!R37:V37))</f>
        <v>0=0</v>
      </c>
      <c r="F791" s="278"/>
    </row>
    <row r="792" spans="1:6" s="180" customFormat="1" ht="25.5">
      <c r="A792" s="302">
        <f>IF((SUM('Раздел 4'!W38:W38)=SUM('Раздел 4'!R38:V38)),"","Неверно!")</f>
      </c>
      <c r="B792" s="300" t="s">
        <v>2283</v>
      </c>
      <c r="C792" s="298" t="s">
        <v>111</v>
      </c>
      <c r="D792" s="298" t="s">
        <v>783</v>
      </c>
      <c r="E792" s="298" t="str">
        <f>CONCATENATE(SUM('Раздел 4'!W38:W38),"=",SUM('Раздел 4'!R38:V38))</f>
        <v>0=0</v>
      </c>
      <c r="F792" s="278"/>
    </row>
    <row r="793" spans="1:6" s="180" customFormat="1" ht="25.5">
      <c r="A793" s="302">
        <f>IF((SUM('Раздел 4'!W12:W12)=SUM('Раздел 4'!R12:V12)),"","Неверно!")</f>
      </c>
      <c r="B793" s="300" t="s">
        <v>2283</v>
      </c>
      <c r="C793" s="298" t="s">
        <v>112</v>
      </c>
      <c r="D793" s="298" t="s">
        <v>783</v>
      </c>
      <c r="E793" s="298" t="str">
        <f>CONCATENATE(SUM('Раздел 4'!W12:W12),"=",SUM('Раздел 4'!R12:V12))</f>
        <v>0=0</v>
      </c>
      <c r="F793" s="278"/>
    </row>
    <row r="794" spans="1:6" s="180" customFormat="1" ht="25.5">
      <c r="A794" s="302">
        <f>IF((SUM('Раздел 4'!W39:W39)=SUM('Раздел 4'!R39:V39)),"","Неверно!")</f>
      </c>
      <c r="B794" s="300" t="s">
        <v>2283</v>
      </c>
      <c r="C794" s="298" t="s">
        <v>113</v>
      </c>
      <c r="D794" s="298" t="s">
        <v>783</v>
      </c>
      <c r="E794" s="298" t="str">
        <f>CONCATENATE(SUM('Раздел 4'!W39:W39),"=",SUM('Раздел 4'!R39:V39))</f>
        <v>1=1</v>
      </c>
      <c r="F794" s="278"/>
    </row>
    <row r="795" spans="1:6" s="180" customFormat="1" ht="25.5">
      <c r="A795" s="302">
        <f>IF((SUM('Раздел 4'!W40:W40)=SUM('Раздел 4'!R40:V40)),"","Неверно!")</f>
      </c>
      <c r="B795" s="300" t="s">
        <v>2283</v>
      </c>
      <c r="C795" s="298" t="s">
        <v>114</v>
      </c>
      <c r="D795" s="298" t="s">
        <v>783</v>
      </c>
      <c r="E795" s="298" t="str">
        <f>CONCATENATE(SUM('Раздел 4'!W40:W40),"=",SUM('Раздел 4'!R40:V40))</f>
        <v>0=0</v>
      </c>
      <c r="F795" s="278"/>
    </row>
    <row r="796" spans="1:6" s="180" customFormat="1" ht="25.5">
      <c r="A796" s="302">
        <f>IF((SUM('Раздел 4'!W41:W41)=SUM('Раздел 4'!R41:V41)),"","Неверно!")</f>
      </c>
      <c r="B796" s="300" t="s">
        <v>2283</v>
      </c>
      <c r="C796" s="298" t="s">
        <v>115</v>
      </c>
      <c r="D796" s="298" t="s">
        <v>783</v>
      </c>
      <c r="E796" s="298" t="str">
        <f>CONCATENATE(SUM('Раздел 4'!W41:W41),"=",SUM('Раздел 4'!R41:V41))</f>
        <v>0=0</v>
      </c>
      <c r="F796" s="278"/>
    </row>
    <row r="797" spans="1:6" s="180" customFormat="1" ht="25.5">
      <c r="A797" s="302">
        <f>IF((SUM('Раздел 4'!W42:W42)=SUM('Раздел 4'!R42:V42)),"","Неверно!")</f>
      </c>
      <c r="B797" s="300" t="s">
        <v>2283</v>
      </c>
      <c r="C797" s="298" t="s">
        <v>116</v>
      </c>
      <c r="D797" s="298" t="s">
        <v>783</v>
      </c>
      <c r="E797" s="298" t="str">
        <f>CONCATENATE(SUM('Раздел 4'!W42:W42),"=",SUM('Раздел 4'!R42:V42))</f>
        <v>0=0</v>
      </c>
      <c r="F797" s="278"/>
    </row>
    <row r="798" spans="1:6" s="180" customFormat="1" ht="25.5">
      <c r="A798" s="302">
        <f>IF((SUM('Раздел 4'!W43:W43)=SUM('Раздел 4'!R43:V43)),"","Неверно!")</f>
      </c>
      <c r="B798" s="300" t="s">
        <v>2283</v>
      </c>
      <c r="C798" s="298" t="s">
        <v>117</v>
      </c>
      <c r="D798" s="298" t="s">
        <v>783</v>
      </c>
      <c r="E798" s="298" t="str">
        <f>CONCATENATE(SUM('Раздел 4'!W43:W43),"=",SUM('Раздел 4'!R43:V43))</f>
        <v>1=1</v>
      </c>
      <c r="F798" s="278"/>
    </row>
    <row r="799" spans="1:6" s="180" customFormat="1" ht="25.5">
      <c r="A799" s="302">
        <f>IF((SUM('Раздел 4'!W44:W44)=SUM('Раздел 4'!R44:V44)),"","Неверно!")</f>
      </c>
      <c r="B799" s="300" t="s">
        <v>2283</v>
      </c>
      <c r="C799" s="298" t="s">
        <v>118</v>
      </c>
      <c r="D799" s="298" t="s">
        <v>783</v>
      </c>
      <c r="E799" s="298" t="str">
        <f>CONCATENATE(SUM('Раздел 4'!W44:W44),"=",SUM('Раздел 4'!R44:V44))</f>
        <v>0=0</v>
      </c>
      <c r="F799" s="278"/>
    </row>
    <row r="800" spans="1:6" s="180" customFormat="1" ht="25.5">
      <c r="A800" s="302">
        <f>IF((SUM('Раздел 4'!W45:W45)=SUM('Раздел 4'!R45:V45)),"","Неверно!")</f>
      </c>
      <c r="B800" s="300" t="s">
        <v>2283</v>
      </c>
      <c r="C800" s="298" t="s">
        <v>119</v>
      </c>
      <c r="D800" s="298" t="s">
        <v>783</v>
      </c>
      <c r="E800" s="298" t="str">
        <f>CONCATENATE(SUM('Раздел 4'!W45:W45),"=",SUM('Раздел 4'!R45:V45))</f>
        <v>0=0</v>
      </c>
      <c r="F800" s="278"/>
    </row>
    <row r="801" spans="1:6" s="180" customFormat="1" ht="25.5">
      <c r="A801" s="302">
        <f>IF((SUM('Раздел 4'!W46:W46)=SUM('Раздел 4'!R46:V46)),"","Неверно!")</f>
      </c>
      <c r="B801" s="300" t="s">
        <v>2283</v>
      </c>
      <c r="C801" s="298" t="s">
        <v>120</v>
      </c>
      <c r="D801" s="298" t="s">
        <v>783</v>
      </c>
      <c r="E801" s="298" t="str">
        <f>CONCATENATE(SUM('Раздел 4'!W46:W46),"=",SUM('Раздел 4'!R46:V46))</f>
        <v>0=0</v>
      </c>
      <c r="F801" s="278"/>
    </row>
    <row r="802" spans="1:6" s="180" customFormat="1" ht="25.5">
      <c r="A802" s="302">
        <f>IF((SUM('Раздел 4'!W47:W47)=SUM('Раздел 4'!R47:V47)),"","Неверно!")</f>
      </c>
      <c r="B802" s="300" t="s">
        <v>2283</v>
      </c>
      <c r="C802" s="298" t="s">
        <v>121</v>
      </c>
      <c r="D802" s="298" t="s">
        <v>783</v>
      </c>
      <c r="E802" s="298" t="str">
        <f>CONCATENATE(SUM('Раздел 4'!W47:W47),"=",SUM('Раздел 4'!R47:V47))</f>
        <v>2=2</v>
      </c>
      <c r="F802" s="278"/>
    </row>
    <row r="803" spans="1:6" s="180" customFormat="1" ht="25.5">
      <c r="A803" s="302">
        <f>IF((SUM('Раздел 4'!W48:W48)=SUM('Раздел 4'!R48:V48)),"","Неверно!")</f>
      </c>
      <c r="B803" s="300" t="s">
        <v>2283</v>
      </c>
      <c r="C803" s="298" t="s">
        <v>122</v>
      </c>
      <c r="D803" s="298" t="s">
        <v>783</v>
      </c>
      <c r="E803" s="298" t="str">
        <f>CONCATENATE(SUM('Раздел 4'!W48:W48),"=",SUM('Раздел 4'!R48:V48))</f>
        <v>0=0</v>
      </c>
      <c r="F803" s="278"/>
    </row>
    <row r="804" spans="1:6" s="180" customFormat="1" ht="25.5">
      <c r="A804" s="302">
        <f>IF((SUM('Раздел 4'!W13:W13)=SUM('Раздел 4'!R13:V13)),"","Неверно!")</f>
      </c>
      <c r="B804" s="300" t="s">
        <v>2283</v>
      </c>
      <c r="C804" s="298" t="s">
        <v>123</v>
      </c>
      <c r="D804" s="298" t="s">
        <v>783</v>
      </c>
      <c r="E804" s="298" t="str">
        <f>CONCATENATE(SUM('Раздел 4'!W13:W13),"=",SUM('Раздел 4'!R13:V13))</f>
        <v>7=7</v>
      </c>
      <c r="F804" s="278"/>
    </row>
    <row r="805" spans="1:6" s="180" customFormat="1" ht="25.5">
      <c r="A805" s="302">
        <f>IF((SUM('Раздел 4'!W49:W49)=SUM('Раздел 4'!R49:V49)),"","Неверно!")</f>
      </c>
      <c r="B805" s="300" t="s">
        <v>2283</v>
      </c>
      <c r="C805" s="298" t="s">
        <v>124</v>
      </c>
      <c r="D805" s="298" t="s">
        <v>783</v>
      </c>
      <c r="E805" s="298" t="str">
        <f>CONCATENATE(SUM('Раздел 4'!W49:W49),"=",SUM('Раздел 4'!R49:V49))</f>
        <v>75=75</v>
      </c>
      <c r="F805" s="278"/>
    </row>
    <row r="806" spans="1:6" s="180" customFormat="1" ht="25.5">
      <c r="A806" s="302">
        <f>IF((SUM('Раздел 4'!W50:W50)=SUM('Раздел 4'!R50:V50)),"","Неверно!")</f>
      </c>
      <c r="B806" s="300" t="s">
        <v>2283</v>
      </c>
      <c r="C806" s="298" t="s">
        <v>125</v>
      </c>
      <c r="D806" s="298" t="s">
        <v>783</v>
      </c>
      <c r="E806" s="298" t="str">
        <f>CONCATENATE(SUM('Раздел 4'!W50:W50),"=",SUM('Раздел 4'!R50:V50))</f>
        <v>62=62</v>
      </c>
      <c r="F806" s="278"/>
    </row>
    <row r="807" spans="1:6" s="180" customFormat="1" ht="25.5">
      <c r="A807" s="302">
        <f>IF((SUM('Раздел 4'!W51:W51)=SUM('Раздел 4'!R51:V51)),"","Неверно!")</f>
      </c>
      <c r="B807" s="300" t="s">
        <v>2283</v>
      </c>
      <c r="C807" s="298" t="s">
        <v>126</v>
      </c>
      <c r="D807" s="298" t="s">
        <v>783</v>
      </c>
      <c r="E807" s="298" t="str">
        <f>CONCATENATE(SUM('Раздел 4'!W51:W51),"=",SUM('Раздел 4'!R51:V51))</f>
        <v>16=16</v>
      </c>
      <c r="F807" s="278"/>
    </row>
    <row r="808" spans="1:6" s="180" customFormat="1" ht="25.5">
      <c r="A808" s="302">
        <f>IF((SUM('Раздел 4'!W52:W52)=SUM('Раздел 4'!R52:V52)),"","Неверно!")</f>
      </c>
      <c r="B808" s="300" t="s">
        <v>2283</v>
      </c>
      <c r="C808" s="298" t="s">
        <v>127</v>
      </c>
      <c r="D808" s="298" t="s">
        <v>783</v>
      </c>
      <c r="E808" s="298" t="str">
        <f>CONCATENATE(SUM('Раздел 4'!W52:W52),"=",SUM('Раздел 4'!R52:V52))</f>
        <v>75=75</v>
      </c>
      <c r="F808" s="278"/>
    </row>
    <row r="809" spans="1:6" s="180" customFormat="1" ht="25.5">
      <c r="A809" s="302">
        <f>IF((SUM('Раздел 4'!W53:W53)=SUM('Раздел 4'!R53:V53)),"","Неверно!")</f>
      </c>
      <c r="B809" s="300" t="s">
        <v>2283</v>
      </c>
      <c r="C809" s="298" t="s">
        <v>128</v>
      </c>
      <c r="D809" s="298" t="s">
        <v>783</v>
      </c>
      <c r="E809" s="298" t="str">
        <f>CONCATENATE(SUM('Раздел 4'!W53:W53),"=",SUM('Раздел 4'!R53:V53))</f>
        <v>0=0</v>
      </c>
      <c r="F809" s="278"/>
    </row>
    <row r="810" spans="1:6" s="180" customFormat="1" ht="25.5">
      <c r="A810" s="302">
        <f>IF((SUM('Раздел 4'!W54:W54)=SUM('Раздел 4'!R54:V54)),"","Неверно!")</f>
      </c>
      <c r="B810" s="300" t="s">
        <v>2283</v>
      </c>
      <c r="C810" s="298" t="s">
        <v>129</v>
      </c>
      <c r="D810" s="298" t="s">
        <v>783</v>
      </c>
      <c r="E810" s="298" t="str">
        <f>CONCATENATE(SUM('Раздел 4'!W54:W54),"=",SUM('Раздел 4'!R54:V54))</f>
        <v>0=0</v>
      </c>
      <c r="F810" s="278"/>
    </row>
    <row r="811" spans="1:6" s="180" customFormat="1" ht="25.5">
      <c r="A811" s="302">
        <f>IF((SUM('Раздел 4'!W55:W55)=SUM('Раздел 4'!R55:V55)),"","Неверно!")</f>
      </c>
      <c r="B811" s="300" t="s">
        <v>2283</v>
      </c>
      <c r="C811" s="298" t="s">
        <v>130</v>
      </c>
      <c r="D811" s="298" t="s">
        <v>783</v>
      </c>
      <c r="E811" s="298" t="str">
        <f>CONCATENATE(SUM('Раздел 4'!W55:W55),"=",SUM('Раздел 4'!R55:V55))</f>
        <v>22=22</v>
      </c>
      <c r="F811" s="278"/>
    </row>
    <row r="812" spans="1:6" s="180" customFormat="1" ht="25.5">
      <c r="A812" s="302">
        <f>IF((SUM('Раздел 4'!W56:W56)=SUM('Раздел 4'!R56:V56)),"","Неверно!")</f>
      </c>
      <c r="B812" s="300" t="s">
        <v>2283</v>
      </c>
      <c r="C812" s="298" t="s">
        <v>131</v>
      </c>
      <c r="D812" s="298" t="s">
        <v>783</v>
      </c>
      <c r="E812" s="298" t="str">
        <f>CONCATENATE(SUM('Раздел 4'!W56:W56),"=",SUM('Раздел 4'!R56:V56))</f>
        <v>29=29</v>
      </c>
      <c r="F812" s="278"/>
    </row>
    <row r="813" spans="1:6" s="180" customFormat="1" ht="25.5">
      <c r="A813" s="302">
        <f>IF((SUM('Раздел 4'!W57:W57)=SUM('Раздел 4'!R57:V57)),"","Неверно!")</f>
      </c>
      <c r="B813" s="300" t="s">
        <v>2283</v>
      </c>
      <c r="C813" s="298" t="s">
        <v>132</v>
      </c>
      <c r="D813" s="298" t="s">
        <v>783</v>
      </c>
      <c r="E813" s="298" t="str">
        <f>CONCATENATE(SUM('Раздел 4'!W57:W57),"=",SUM('Раздел 4'!R57:V57))</f>
        <v>19=19</v>
      </c>
      <c r="F813" s="278"/>
    </row>
    <row r="814" spans="1:6" s="180" customFormat="1" ht="25.5">
      <c r="A814" s="302">
        <f>IF((SUM('Раздел 4'!W58:W58)=SUM('Раздел 4'!R58:V58)),"","Неверно!")</f>
      </c>
      <c r="B814" s="300" t="s">
        <v>2283</v>
      </c>
      <c r="C814" s="298" t="s">
        <v>133</v>
      </c>
      <c r="D814" s="298" t="s">
        <v>783</v>
      </c>
      <c r="E814" s="298" t="str">
        <f>CONCATENATE(SUM('Раздел 4'!W58:W58),"=",SUM('Раздел 4'!R58:V58))</f>
        <v>5=5</v>
      </c>
      <c r="F814" s="278"/>
    </row>
    <row r="815" spans="1:6" s="180" customFormat="1" ht="25.5">
      <c r="A815" s="302">
        <f>IF((SUM('Раздел 4'!W14:W14)=SUM('Раздел 4'!R14:V14)),"","Неверно!")</f>
      </c>
      <c r="B815" s="300" t="s">
        <v>2283</v>
      </c>
      <c r="C815" s="298" t="s">
        <v>134</v>
      </c>
      <c r="D815" s="298" t="s">
        <v>783</v>
      </c>
      <c r="E815" s="298" t="str">
        <f>CONCATENATE(SUM('Раздел 4'!W14:W14),"=",SUM('Раздел 4'!R14:V14))</f>
        <v>0=0</v>
      </c>
      <c r="F815" s="278"/>
    </row>
    <row r="816" spans="1:6" s="180" customFormat="1" ht="25.5">
      <c r="A816" s="302">
        <f>IF((SUM('Раздел 4'!W59:W59)=SUM('Раздел 4'!R59:V59)),"","Неверно!")</f>
      </c>
      <c r="B816" s="300" t="s">
        <v>2283</v>
      </c>
      <c r="C816" s="298" t="s">
        <v>135</v>
      </c>
      <c r="D816" s="298" t="s">
        <v>783</v>
      </c>
      <c r="E816" s="298" t="str">
        <f>CONCATENATE(SUM('Раздел 4'!W59:W59),"=",SUM('Раздел 4'!R59:V59))</f>
        <v>0=0</v>
      </c>
      <c r="F816" s="278"/>
    </row>
    <row r="817" spans="1:6" s="180" customFormat="1" ht="25.5">
      <c r="A817" s="302">
        <f>IF((SUM('Раздел 4'!W60:W60)=SUM('Раздел 4'!R60:V60)),"","Неверно!")</f>
      </c>
      <c r="B817" s="300" t="s">
        <v>2283</v>
      </c>
      <c r="C817" s="298" t="s">
        <v>136</v>
      </c>
      <c r="D817" s="298" t="s">
        <v>783</v>
      </c>
      <c r="E817" s="298" t="str">
        <f>CONCATENATE(SUM('Раздел 4'!W60:W60),"=",SUM('Раздел 4'!R60:V60))</f>
        <v>0=0</v>
      </c>
      <c r="F817" s="278"/>
    </row>
    <row r="818" spans="1:6" s="180" customFormat="1" ht="25.5">
      <c r="A818" s="302">
        <f>IF((SUM('Раздел 4'!W61:W61)=SUM('Раздел 4'!R61:V61)),"","Неверно!")</f>
      </c>
      <c r="B818" s="300" t="s">
        <v>2283</v>
      </c>
      <c r="C818" s="298" t="s">
        <v>137</v>
      </c>
      <c r="D818" s="298" t="s">
        <v>783</v>
      </c>
      <c r="E818" s="298" t="str">
        <f>CONCATENATE(SUM('Раздел 4'!W61:W61),"=",SUM('Раздел 4'!R61:V61))</f>
        <v>0=0</v>
      </c>
      <c r="F818" s="278"/>
    </row>
    <row r="819" spans="1:6" s="180" customFormat="1" ht="25.5">
      <c r="A819" s="302">
        <f>IF((SUM('Раздел 4'!W62:W62)=SUM('Раздел 4'!R62:V62)),"","Неверно!")</f>
      </c>
      <c r="B819" s="300" t="s">
        <v>2283</v>
      </c>
      <c r="C819" s="298" t="s">
        <v>1150</v>
      </c>
      <c r="D819" s="298" t="s">
        <v>783</v>
      </c>
      <c r="E819" s="298" t="str">
        <f>CONCATENATE(SUM('Раздел 4'!W62:W62),"=",SUM('Раздел 4'!R62:V62))</f>
        <v>0=0</v>
      </c>
      <c r="F819" s="278"/>
    </row>
    <row r="820" spans="1:6" s="180" customFormat="1" ht="25.5">
      <c r="A820" s="302">
        <f>IF((SUM('Раздел 4'!W63:W63)=SUM('Раздел 4'!R63:V63)),"","Неверно!")</f>
      </c>
      <c r="B820" s="300" t="s">
        <v>2283</v>
      </c>
      <c r="C820" s="298" t="s">
        <v>1151</v>
      </c>
      <c r="D820" s="298" t="s">
        <v>783</v>
      </c>
      <c r="E820" s="298" t="str">
        <f>CONCATENATE(SUM('Раздел 4'!W63:W63),"=",SUM('Раздел 4'!R63:V63))</f>
        <v>0=0</v>
      </c>
      <c r="F820" s="278"/>
    </row>
    <row r="821" spans="1:6" s="180" customFormat="1" ht="25.5">
      <c r="A821" s="302">
        <f>IF((SUM('Раздел 4'!W64:W64)=SUM('Раздел 4'!R64:V64)),"","Неверно!")</f>
      </c>
      <c r="B821" s="300" t="s">
        <v>2283</v>
      </c>
      <c r="C821" s="298" t="s">
        <v>1152</v>
      </c>
      <c r="D821" s="298" t="s">
        <v>783</v>
      </c>
      <c r="E821" s="298" t="str">
        <f>CONCATENATE(SUM('Раздел 4'!W64:W64),"=",SUM('Раздел 4'!R64:V64))</f>
        <v>0=0</v>
      </c>
      <c r="F821" s="278"/>
    </row>
    <row r="822" spans="1:6" s="180" customFormat="1" ht="25.5">
      <c r="A822" s="302">
        <f>IF((SUM('Раздел 4'!W65:W65)=SUM('Раздел 4'!R65:V65)),"","Неверно!")</f>
      </c>
      <c r="B822" s="300" t="s">
        <v>2283</v>
      </c>
      <c r="C822" s="298" t="s">
        <v>1153</v>
      </c>
      <c r="D822" s="298" t="s">
        <v>783</v>
      </c>
      <c r="E822" s="298" t="str">
        <f>CONCATENATE(SUM('Раздел 4'!W65:W65),"=",SUM('Раздел 4'!R65:V65))</f>
        <v>0=0</v>
      </c>
      <c r="F822" s="278"/>
    </row>
    <row r="823" spans="1:6" s="180" customFormat="1" ht="25.5">
      <c r="A823" s="302">
        <f>IF((SUM('Раздел 4'!W66:W66)=SUM('Раздел 4'!R66:V66)),"","Неверно!")</f>
      </c>
      <c r="B823" s="300" t="s">
        <v>2283</v>
      </c>
      <c r="C823" s="298" t="s">
        <v>1154</v>
      </c>
      <c r="D823" s="298" t="s">
        <v>783</v>
      </c>
      <c r="E823" s="298" t="str">
        <f>CONCATENATE(SUM('Раздел 4'!W66:W66),"=",SUM('Раздел 4'!R66:V66))</f>
        <v>0=0</v>
      </c>
      <c r="F823" s="278"/>
    </row>
    <row r="824" spans="1:6" s="180" customFormat="1" ht="25.5">
      <c r="A824" s="302">
        <f>IF((SUM('Раздел 4'!W67:W67)=SUM('Раздел 4'!R67:V67)),"","Неверно!")</f>
      </c>
      <c r="B824" s="300" t="s">
        <v>2283</v>
      </c>
      <c r="C824" s="298" t="s">
        <v>2284</v>
      </c>
      <c r="D824" s="298" t="s">
        <v>783</v>
      </c>
      <c r="E824" s="298" t="str">
        <f>CONCATENATE(SUM('Раздел 4'!W67:W67),"=",SUM('Раздел 4'!R67:V67))</f>
        <v>0=0</v>
      </c>
      <c r="F824" s="278"/>
    </row>
    <row r="825" spans="1:6" s="180" customFormat="1" ht="25.5">
      <c r="A825" s="302">
        <f>IF((SUM('Раздел 4'!W15:W15)=SUM('Раздел 4'!R15:V15)),"","Неверно!")</f>
      </c>
      <c r="B825" s="300" t="s">
        <v>2283</v>
      </c>
      <c r="C825" s="298" t="s">
        <v>138</v>
      </c>
      <c r="D825" s="298" t="s">
        <v>783</v>
      </c>
      <c r="E825" s="298" t="str">
        <f>CONCATENATE(SUM('Раздел 4'!W15:W15),"=",SUM('Раздел 4'!R15:V15))</f>
        <v>1=1</v>
      </c>
      <c r="F825" s="278"/>
    </row>
    <row r="826" spans="1:6" s="180" customFormat="1" ht="25.5">
      <c r="A826" s="302">
        <f>IF((SUM('Раздел 4'!W16:W16)=SUM('Раздел 4'!R16:V16)),"","Неверно!")</f>
      </c>
      <c r="B826" s="300" t="s">
        <v>2283</v>
      </c>
      <c r="C826" s="298" t="s">
        <v>139</v>
      </c>
      <c r="D826" s="298" t="s">
        <v>783</v>
      </c>
      <c r="E826" s="298" t="str">
        <f>CONCATENATE(SUM('Раздел 4'!W16:W16),"=",SUM('Раздел 4'!R16:V16))</f>
        <v>3=3</v>
      </c>
      <c r="F826" s="278"/>
    </row>
    <row r="827" spans="1:6" s="180" customFormat="1" ht="25.5">
      <c r="A827" s="302">
        <f>IF((SUM('Раздел 4'!W17:W17)=SUM('Раздел 4'!R17:V17)),"","Неверно!")</f>
      </c>
      <c r="B827" s="300" t="s">
        <v>2283</v>
      </c>
      <c r="C827" s="298" t="s">
        <v>140</v>
      </c>
      <c r="D827" s="298" t="s">
        <v>783</v>
      </c>
      <c r="E827" s="298" t="str">
        <f>CONCATENATE(SUM('Раздел 4'!W17:W17),"=",SUM('Раздел 4'!R17:V17))</f>
        <v>24=24</v>
      </c>
      <c r="F827" s="278"/>
    </row>
    <row r="828" spans="1:6" s="180" customFormat="1" ht="25.5">
      <c r="A828" s="302">
        <f>IF((SUM('Раздел 4'!W18:W18)=SUM('Раздел 4'!R18:V18)),"","Неверно!")</f>
      </c>
      <c r="B828" s="300" t="s">
        <v>2283</v>
      </c>
      <c r="C828" s="298" t="s">
        <v>141</v>
      </c>
      <c r="D828" s="298" t="s">
        <v>783</v>
      </c>
      <c r="E828" s="298" t="str">
        <f>CONCATENATE(SUM('Раздел 4'!W18:W18),"=",SUM('Раздел 4'!R18:V18))</f>
        <v>0=0</v>
      </c>
      <c r="F828" s="278"/>
    </row>
    <row r="829" spans="1:6" s="180" customFormat="1" ht="25.5">
      <c r="A829" s="302">
        <f>IF((SUM('Разделы 5, 6, 7, 8'!J14:J14)&lt;=SUM('Разделы 5, 6, 7, 8'!J9:J9)),"","Неверно!")</f>
      </c>
      <c r="B829" s="300" t="s">
        <v>2285</v>
      </c>
      <c r="C829" s="298" t="s">
        <v>80</v>
      </c>
      <c r="D829" s="298" t="s">
        <v>704</v>
      </c>
      <c r="E829" s="298" t="str">
        <f>CONCATENATE(SUM('Разделы 5, 6, 7, 8'!J14:J14),"&lt;=",SUM('Разделы 5, 6, 7, 8'!J9:J9))</f>
        <v>0&lt;=420</v>
      </c>
      <c r="F829" s="278"/>
    </row>
    <row r="830" spans="1:6" s="180" customFormat="1" ht="25.5">
      <c r="A830" s="302">
        <f>IF((SUM('Разделы 5, 6, 7, 8'!S14:S14)&lt;=SUM('Разделы 5, 6, 7, 8'!S9:S9)),"","Неверно!")</f>
      </c>
      <c r="B830" s="300" t="s">
        <v>2285</v>
      </c>
      <c r="C830" s="298" t="s">
        <v>81</v>
      </c>
      <c r="D830" s="298" t="s">
        <v>704</v>
      </c>
      <c r="E830" s="298" t="str">
        <f>CONCATENATE(SUM('Разделы 5, 6, 7, 8'!S14:S14),"&lt;=",SUM('Разделы 5, 6, 7, 8'!S9:S9))</f>
        <v>0&lt;=0</v>
      </c>
      <c r="F830" s="278"/>
    </row>
    <row r="831" spans="1:6" s="180" customFormat="1" ht="25.5">
      <c r="A831" s="302">
        <f>IF((SUM('Разделы 5, 6, 7, 8'!T14:T14)&lt;=SUM('Разделы 5, 6, 7, 8'!T9:T9)),"","Неверно!")</f>
      </c>
      <c r="B831" s="300" t="s">
        <v>2285</v>
      </c>
      <c r="C831" s="298" t="s">
        <v>2286</v>
      </c>
      <c r="D831" s="298" t="s">
        <v>704</v>
      </c>
      <c r="E831" s="298" t="str">
        <f>CONCATENATE(SUM('Разделы 5, 6, 7, 8'!T14:T14),"&lt;=",SUM('Разделы 5, 6, 7, 8'!T9:T9))</f>
        <v>0&lt;=0</v>
      </c>
      <c r="F831" s="278"/>
    </row>
    <row r="832" spans="1:6" s="180" customFormat="1" ht="25.5">
      <c r="A832" s="302">
        <f>IF((SUM('Разделы 5, 6, 7, 8'!U14:U14)&lt;=SUM('Разделы 5, 6, 7, 8'!U9:U9)),"","Неверно!")</f>
      </c>
      <c r="B832" s="300" t="s">
        <v>2285</v>
      </c>
      <c r="C832" s="298" t="s">
        <v>2287</v>
      </c>
      <c r="D832" s="298" t="s">
        <v>704</v>
      </c>
      <c r="E832" s="298" t="str">
        <f>CONCATENATE(SUM('Разделы 5, 6, 7, 8'!U14:U14),"&lt;=",SUM('Разделы 5, 6, 7, 8'!U9:U9))</f>
        <v>0&lt;=0</v>
      </c>
      <c r="F832" s="278"/>
    </row>
    <row r="833" spans="1:6" s="180" customFormat="1" ht="25.5">
      <c r="A833" s="302">
        <f>IF((SUM('Разделы 5, 6, 7, 8'!K14:K14)&lt;=SUM('Разделы 5, 6, 7, 8'!K9:K9)),"","Неверно!")</f>
      </c>
      <c r="B833" s="300" t="s">
        <v>2285</v>
      </c>
      <c r="C833" s="298" t="s">
        <v>82</v>
      </c>
      <c r="D833" s="298" t="s">
        <v>704</v>
      </c>
      <c r="E833" s="298" t="str">
        <f>CONCATENATE(SUM('Разделы 5, 6, 7, 8'!K14:K14),"&lt;=",SUM('Разделы 5, 6, 7, 8'!K9:K9))</f>
        <v>0&lt;=10</v>
      </c>
      <c r="F833" s="278"/>
    </row>
    <row r="834" spans="1:6" s="180" customFormat="1" ht="25.5">
      <c r="A834" s="302">
        <f>IF((SUM('Разделы 5, 6, 7, 8'!L14:L14)&lt;=SUM('Разделы 5, 6, 7, 8'!L9:L9)),"","Неверно!")</f>
      </c>
      <c r="B834" s="300" t="s">
        <v>2285</v>
      </c>
      <c r="C834" s="298" t="s">
        <v>83</v>
      </c>
      <c r="D834" s="298" t="s">
        <v>704</v>
      </c>
      <c r="E834" s="298" t="str">
        <f>CONCATENATE(SUM('Разделы 5, 6, 7, 8'!L14:L14),"&lt;=",SUM('Разделы 5, 6, 7, 8'!L9:L9))</f>
        <v>0&lt;=42</v>
      </c>
      <c r="F834" s="278"/>
    </row>
    <row r="835" spans="1:6" s="180" customFormat="1" ht="25.5">
      <c r="A835" s="302">
        <f>IF((SUM('Разделы 5, 6, 7, 8'!M14:M14)&lt;=SUM('Разделы 5, 6, 7, 8'!M9:M9)),"","Неверно!")</f>
      </c>
      <c r="B835" s="300" t="s">
        <v>2285</v>
      </c>
      <c r="C835" s="298" t="s">
        <v>84</v>
      </c>
      <c r="D835" s="298" t="s">
        <v>704</v>
      </c>
      <c r="E835" s="298" t="str">
        <f>CONCATENATE(SUM('Разделы 5, 6, 7, 8'!M14:M14),"&lt;=",SUM('Разделы 5, 6, 7, 8'!M9:M9))</f>
        <v>0&lt;=0</v>
      </c>
      <c r="F835" s="278"/>
    </row>
    <row r="836" spans="1:6" s="180" customFormat="1" ht="25.5">
      <c r="A836" s="302">
        <f>IF((SUM('Разделы 5, 6, 7, 8'!N14:N14)&lt;=SUM('Разделы 5, 6, 7, 8'!N9:N9)),"","Неверно!")</f>
      </c>
      <c r="B836" s="300" t="s">
        <v>2285</v>
      </c>
      <c r="C836" s="298" t="s">
        <v>85</v>
      </c>
      <c r="D836" s="298" t="s">
        <v>704</v>
      </c>
      <c r="E836" s="298" t="str">
        <f>CONCATENATE(SUM('Разделы 5, 6, 7, 8'!N14:N14),"&lt;=",SUM('Разделы 5, 6, 7, 8'!N9:N9))</f>
        <v>0&lt;=0</v>
      </c>
      <c r="F836" s="278"/>
    </row>
    <row r="837" spans="1:6" s="180" customFormat="1" ht="25.5">
      <c r="A837" s="302">
        <f>IF((SUM('Разделы 5, 6, 7, 8'!O14:O14)&lt;=SUM('Разделы 5, 6, 7, 8'!O9:O9)),"","Неверно!")</f>
      </c>
      <c r="B837" s="300" t="s">
        <v>2285</v>
      </c>
      <c r="C837" s="298" t="s">
        <v>86</v>
      </c>
      <c r="D837" s="298" t="s">
        <v>704</v>
      </c>
      <c r="E837" s="298" t="str">
        <f>CONCATENATE(SUM('Разделы 5, 6, 7, 8'!O14:O14),"&lt;=",SUM('Разделы 5, 6, 7, 8'!O9:O9))</f>
        <v>0&lt;=0</v>
      </c>
      <c r="F837" s="278"/>
    </row>
    <row r="838" spans="1:6" s="180" customFormat="1" ht="25.5">
      <c r="A838" s="302">
        <f>IF((SUM('Разделы 5, 6, 7, 8'!P14:P14)&lt;=SUM('Разделы 5, 6, 7, 8'!P9:P9)),"","Неверно!")</f>
      </c>
      <c r="B838" s="300" t="s">
        <v>2285</v>
      </c>
      <c r="C838" s="298" t="s">
        <v>87</v>
      </c>
      <c r="D838" s="298" t="s">
        <v>704</v>
      </c>
      <c r="E838" s="298" t="str">
        <f>CONCATENATE(SUM('Разделы 5, 6, 7, 8'!P14:P14),"&lt;=",SUM('Разделы 5, 6, 7, 8'!P9:P9))</f>
        <v>0&lt;=4</v>
      </c>
      <c r="F838" s="278"/>
    </row>
    <row r="839" spans="1:6" s="180" customFormat="1" ht="25.5">
      <c r="A839" s="302">
        <f>IF((SUM('Разделы 5, 6, 7, 8'!Q14:Q14)&lt;=SUM('Разделы 5, 6, 7, 8'!Q9:Q9)),"","Неверно!")</f>
      </c>
      <c r="B839" s="300" t="s">
        <v>2285</v>
      </c>
      <c r="C839" s="298" t="s">
        <v>88</v>
      </c>
      <c r="D839" s="298" t="s">
        <v>704</v>
      </c>
      <c r="E839" s="298" t="str">
        <f>CONCATENATE(SUM('Разделы 5, 6, 7, 8'!Q14:Q14),"&lt;=",SUM('Разделы 5, 6, 7, 8'!Q9:Q9))</f>
        <v>0&lt;=0</v>
      </c>
      <c r="F839" s="278"/>
    </row>
    <row r="840" spans="1:6" s="180" customFormat="1" ht="25.5">
      <c r="A840" s="302">
        <f>IF((SUM('Разделы 5, 6, 7, 8'!R14:R14)&lt;=SUM('Разделы 5, 6, 7, 8'!R9:R9)),"","Неверно!")</f>
      </c>
      <c r="B840" s="300" t="s">
        <v>2285</v>
      </c>
      <c r="C840" s="298" t="s">
        <v>89</v>
      </c>
      <c r="D840" s="298" t="s">
        <v>704</v>
      </c>
      <c r="E840" s="298" t="str">
        <f>CONCATENATE(SUM('Разделы 5, 6, 7, 8'!R14:R14),"&lt;=",SUM('Разделы 5, 6, 7, 8'!R9:R9))</f>
        <v>0&lt;=1</v>
      </c>
      <c r="F840" s="278"/>
    </row>
    <row r="841" spans="1:6" s="180" customFormat="1" ht="15.75">
      <c r="A841" s="302">
        <f>IF((SUM('Разделы 5, 6, 7, 8'!N26:N26)&lt;=SUM('Разделы 5, 6, 7, 8'!J26:J26)),"","Неверно!")</f>
      </c>
      <c r="B841" s="300" t="s">
        <v>2288</v>
      </c>
      <c r="C841" s="298" t="s">
        <v>71</v>
      </c>
      <c r="D841" s="298" t="s">
        <v>714</v>
      </c>
      <c r="E841" s="298" t="str">
        <f>CONCATENATE(SUM('Разделы 5, 6, 7, 8'!N26:N26),"&lt;=",SUM('Разделы 5, 6, 7, 8'!J26:J26))</f>
        <v>1&lt;=664</v>
      </c>
      <c r="F841" s="278"/>
    </row>
    <row r="842" spans="1:6" s="180" customFormat="1" ht="15.75">
      <c r="A842" s="302">
        <f>IF((SUM('Разделы 5, 6, 7, 8'!N27:N27)&lt;=SUM('Разделы 5, 6, 7, 8'!J27:J27)),"","Неверно!")</f>
      </c>
      <c r="B842" s="300" t="s">
        <v>2288</v>
      </c>
      <c r="C842" s="298" t="s">
        <v>72</v>
      </c>
      <c r="D842" s="298" t="s">
        <v>714</v>
      </c>
      <c r="E842" s="298" t="str">
        <f>CONCATENATE(SUM('Разделы 5, 6, 7, 8'!N27:N27),"&lt;=",SUM('Разделы 5, 6, 7, 8'!J27:J27))</f>
        <v>0&lt;=222</v>
      </c>
      <c r="F842" s="278"/>
    </row>
    <row r="843" spans="1:6" s="180" customFormat="1" ht="15.75">
      <c r="A843" s="302">
        <f>IF((SUM('Разделы 5, 6, 7, 8'!N28:N28)&lt;=SUM('Разделы 5, 6, 7, 8'!J28:J28)),"","Неверно!")</f>
      </c>
      <c r="B843" s="300" t="s">
        <v>2288</v>
      </c>
      <c r="C843" s="298" t="s">
        <v>73</v>
      </c>
      <c r="D843" s="298" t="s">
        <v>714</v>
      </c>
      <c r="E843" s="298" t="str">
        <f>CONCATENATE(SUM('Разделы 5, 6, 7, 8'!N28:N28),"&lt;=",SUM('Разделы 5, 6, 7, 8'!J28:J28))</f>
        <v>1&lt;=280</v>
      </c>
      <c r="F843" s="278"/>
    </row>
    <row r="844" spans="1:6" s="180" customFormat="1" ht="15.75">
      <c r="A844" s="302">
        <f>IF((SUM('Разделы 5, 6, 7, 8'!N29:N29)&lt;=SUM('Разделы 5, 6, 7, 8'!J29:J29)),"","Неверно!")</f>
      </c>
      <c r="B844" s="300" t="s">
        <v>2288</v>
      </c>
      <c r="C844" s="298" t="s">
        <v>74</v>
      </c>
      <c r="D844" s="298" t="s">
        <v>714</v>
      </c>
      <c r="E844" s="298" t="str">
        <f>CONCATENATE(SUM('Разделы 5, 6, 7, 8'!N29:N29),"&lt;=",SUM('Разделы 5, 6, 7, 8'!J29:J29))</f>
        <v>0&lt;=150</v>
      </c>
      <c r="F844" s="278"/>
    </row>
    <row r="845" spans="1:6" s="180" customFormat="1" ht="15.75">
      <c r="A845" s="302">
        <f>IF((SUM('Разделы 5, 6, 7, 8'!N30:N30)&lt;=SUM('Разделы 5, 6, 7, 8'!J30:J30)),"","Неверно!")</f>
      </c>
      <c r="B845" s="300" t="s">
        <v>2288</v>
      </c>
      <c r="C845" s="298" t="s">
        <v>75</v>
      </c>
      <c r="D845" s="298" t="s">
        <v>714</v>
      </c>
      <c r="E845" s="298" t="str">
        <f>CONCATENATE(SUM('Разделы 5, 6, 7, 8'!N30:N30),"&lt;=",SUM('Разделы 5, 6, 7, 8'!J30:J30))</f>
        <v>0&lt;=12</v>
      </c>
      <c r="F845" s="278"/>
    </row>
    <row r="846" spans="1:6" s="180" customFormat="1" ht="15.75">
      <c r="A846" s="302">
        <f>IF((SUM('Разделы 5, 6, 7, 8'!N31:N31)&lt;=SUM('Разделы 5, 6, 7, 8'!J31:J31)),"","Неверно!")</f>
      </c>
      <c r="B846" s="300" t="s">
        <v>2288</v>
      </c>
      <c r="C846" s="298" t="s">
        <v>76</v>
      </c>
      <c r="D846" s="298" t="s">
        <v>714</v>
      </c>
      <c r="E846" s="298" t="str">
        <f>CONCATENATE(SUM('Разделы 5, 6, 7, 8'!N31:N31),"&lt;=",SUM('Разделы 5, 6, 7, 8'!J31:J31))</f>
        <v>0&lt;=0</v>
      </c>
      <c r="F846" s="278"/>
    </row>
    <row r="847" spans="1:6" s="180" customFormat="1" ht="15.75">
      <c r="A847" s="302">
        <f>IF((SUM('Разделы 5, 6, 7, 8'!N32:N32)&lt;=SUM('Разделы 5, 6, 7, 8'!J32:J32)),"","Неверно!")</f>
      </c>
      <c r="B847" s="300" t="s">
        <v>2288</v>
      </c>
      <c r="C847" s="298" t="s">
        <v>77</v>
      </c>
      <c r="D847" s="298" t="s">
        <v>714</v>
      </c>
      <c r="E847" s="298" t="str">
        <f>CONCATENATE(SUM('Разделы 5, 6, 7, 8'!N32:N32),"&lt;=",SUM('Разделы 5, 6, 7, 8'!J32:J32))</f>
        <v>0&lt;=0</v>
      </c>
      <c r="F847" s="278"/>
    </row>
    <row r="848" spans="1:6" s="180" customFormat="1" ht="15.75">
      <c r="A848" s="302">
        <f>IF((SUM('Разделы 5, 6, 7, 8'!N33:N33)&lt;=SUM('Разделы 5, 6, 7, 8'!J33:J33)),"","Неверно!")</f>
      </c>
      <c r="B848" s="300" t="s">
        <v>2288</v>
      </c>
      <c r="C848" s="298" t="s">
        <v>78</v>
      </c>
      <c r="D848" s="298" t="s">
        <v>714</v>
      </c>
      <c r="E848" s="298" t="str">
        <f>CONCATENATE(SUM('Разделы 5, 6, 7, 8'!N33:N33),"&lt;=",SUM('Разделы 5, 6, 7, 8'!J33:J33))</f>
        <v>0&lt;=0</v>
      </c>
      <c r="F848" s="278"/>
    </row>
    <row r="849" spans="1:6" s="180" customFormat="1" ht="15.75">
      <c r="A849" s="302">
        <f>IF((SUM('Разделы 5, 6, 7, 8'!N34:N34)&lt;=SUM('Разделы 5, 6, 7, 8'!J34:J34)),"","Неверно!")</f>
      </c>
      <c r="B849" s="300" t="s">
        <v>2288</v>
      </c>
      <c r="C849" s="298" t="s">
        <v>79</v>
      </c>
      <c r="D849" s="298" t="s">
        <v>714</v>
      </c>
      <c r="E849" s="298" t="str">
        <f>CONCATENATE(SUM('Разделы 5, 6, 7, 8'!N34:N34),"&lt;=",SUM('Разделы 5, 6, 7, 8'!J34:J34))</f>
        <v>0&lt;=4</v>
      </c>
      <c r="F849" s="278"/>
    </row>
    <row r="850" spans="1:6" s="180" customFormat="1" ht="15.75">
      <c r="A850" s="302">
        <f>IF((SUM('Разделы 5, 6, 7, 8'!M9:M9)&lt;=SUM('Разделы 5, 6, 7, 8'!J9:J9)),"","Неверно!")</f>
      </c>
      <c r="B850" s="300" t="s">
        <v>2289</v>
      </c>
      <c r="C850" s="298" t="s">
        <v>62</v>
      </c>
      <c r="D850" s="298" t="s">
        <v>718</v>
      </c>
      <c r="E850" s="298" t="str">
        <f>CONCATENATE(SUM('Разделы 5, 6, 7, 8'!M9:M9),"&lt;=",SUM('Разделы 5, 6, 7, 8'!J9:J9))</f>
        <v>0&lt;=420</v>
      </c>
      <c r="F850" s="278"/>
    </row>
    <row r="851" spans="1:6" s="180" customFormat="1" ht="15.75">
      <c r="A851" s="302">
        <f>IF((SUM('Разделы 5, 6, 7, 8'!M10:M10)&lt;=SUM('Разделы 5, 6, 7, 8'!J10:J10)),"","Неверно!")</f>
      </c>
      <c r="B851" s="300" t="s">
        <v>2289</v>
      </c>
      <c r="C851" s="298" t="s">
        <v>63</v>
      </c>
      <c r="D851" s="298" t="s">
        <v>718</v>
      </c>
      <c r="E851" s="298" t="str">
        <f>CONCATENATE(SUM('Разделы 5, 6, 7, 8'!M10:M10),"&lt;=",SUM('Разделы 5, 6, 7, 8'!J10:J10))</f>
        <v>0&lt;=133</v>
      </c>
      <c r="F851" s="278"/>
    </row>
    <row r="852" spans="1:6" s="180" customFormat="1" ht="15.75">
      <c r="A852" s="302">
        <f>IF((SUM('Разделы 5, 6, 7, 8'!M11:M11)&lt;=SUM('Разделы 5, 6, 7, 8'!J11:J11)),"","Неверно!")</f>
      </c>
      <c r="B852" s="300" t="s">
        <v>2289</v>
      </c>
      <c r="C852" s="298" t="s">
        <v>64</v>
      </c>
      <c r="D852" s="298" t="s">
        <v>718</v>
      </c>
      <c r="E852" s="298" t="str">
        <f>CONCATENATE(SUM('Разделы 5, 6, 7, 8'!M11:M11),"&lt;=",SUM('Разделы 5, 6, 7, 8'!J11:J11))</f>
        <v>0&lt;=148</v>
      </c>
      <c r="F852" s="278"/>
    </row>
    <row r="853" spans="1:6" s="180" customFormat="1" ht="15.75">
      <c r="A853" s="302">
        <f>IF((SUM('Разделы 5, 6, 7, 8'!M12:M12)&lt;=SUM('Разделы 5, 6, 7, 8'!J12:J12)),"","Неверно!")</f>
      </c>
      <c r="B853" s="300" t="s">
        <v>2289</v>
      </c>
      <c r="C853" s="298" t="s">
        <v>65</v>
      </c>
      <c r="D853" s="298" t="s">
        <v>718</v>
      </c>
      <c r="E853" s="298" t="str">
        <f>CONCATENATE(SUM('Разделы 5, 6, 7, 8'!M12:M12),"&lt;=",SUM('Разделы 5, 6, 7, 8'!J12:J12))</f>
        <v>0&lt;=120</v>
      </c>
      <c r="F853" s="278"/>
    </row>
    <row r="854" spans="1:6" s="180" customFormat="1" ht="15.75">
      <c r="A854" s="302">
        <f>IF((SUM('Разделы 5, 6, 7, 8'!M13:M13)&lt;=SUM('Разделы 5, 6, 7, 8'!J13:J13)),"","Неверно!")</f>
      </c>
      <c r="B854" s="300" t="s">
        <v>2289</v>
      </c>
      <c r="C854" s="298" t="s">
        <v>66</v>
      </c>
      <c r="D854" s="298" t="s">
        <v>718</v>
      </c>
      <c r="E854" s="298" t="str">
        <f>CONCATENATE(SUM('Разделы 5, 6, 7, 8'!M13:M13),"&lt;=",SUM('Разделы 5, 6, 7, 8'!J13:J13))</f>
        <v>0&lt;=19</v>
      </c>
      <c r="F854" s="278"/>
    </row>
    <row r="855" spans="1:6" s="180" customFormat="1" ht="15.75">
      <c r="A855" s="302">
        <f>IF((SUM('Разделы 5, 6, 7, 8'!M14:M14)&lt;=SUM('Разделы 5, 6, 7, 8'!J14:J14)),"","Неверно!")</f>
      </c>
      <c r="B855" s="300" t="s">
        <v>2289</v>
      </c>
      <c r="C855" s="298" t="s">
        <v>67</v>
      </c>
      <c r="D855" s="298" t="s">
        <v>718</v>
      </c>
      <c r="E855" s="298" t="str">
        <f>CONCATENATE(SUM('Разделы 5, 6, 7, 8'!M14:M14),"&lt;=",SUM('Разделы 5, 6, 7, 8'!J14:J14))</f>
        <v>0&lt;=0</v>
      </c>
      <c r="F855" s="278"/>
    </row>
    <row r="856" spans="1:6" s="180" customFormat="1" ht="15.75">
      <c r="A856" s="302">
        <f>IF((SUM('Разделы 5, 6, 7, 8'!M15:M15)&lt;=SUM('Разделы 5, 6, 7, 8'!J15:J15)),"","Неверно!")</f>
      </c>
      <c r="B856" s="300" t="s">
        <v>2289</v>
      </c>
      <c r="C856" s="298" t="s">
        <v>68</v>
      </c>
      <c r="D856" s="298" t="s">
        <v>718</v>
      </c>
      <c r="E856" s="298" t="str">
        <f>CONCATENATE(SUM('Разделы 5, 6, 7, 8'!M15:M15),"&lt;=",SUM('Разделы 5, 6, 7, 8'!J15:J15))</f>
        <v>0&lt;=0</v>
      </c>
      <c r="F856" s="278"/>
    </row>
    <row r="857" spans="1:6" s="180" customFormat="1" ht="15.75">
      <c r="A857" s="302">
        <f>IF((SUM('Разделы 5, 6, 7, 8'!M16:M16)&lt;=SUM('Разделы 5, 6, 7, 8'!J16:J16)),"","Неверно!")</f>
      </c>
      <c r="B857" s="300" t="s">
        <v>2289</v>
      </c>
      <c r="C857" s="298" t="s">
        <v>69</v>
      </c>
      <c r="D857" s="298" t="s">
        <v>718</v>
      </c>
      <c r="E857" s="298" t="str">
        <f>CONCATENATE(SUM('Разделы 5, 6, 7, 8'!M16:M16),"&lt;=",SUM('Разделы 5, 6, 7, 8'!J16:J16))</f>
        <v>0&lt;=0</v>
      </c>
      <c r="F857" s="278"/>
    </row>
    <row r="858" spans="1:6" s="180" customFormat="1" ht="15.75">
      <c r="A858" s="302">
        <f>IF((SUM('Разделы 5, 6, 7, 8'!M17:M17)&lt;=SUM('Разделы 5, 6, 7, 8'!J17:J17)),"","Неверно!")</f>
      </c>
      <c r="B858" s="300" t="s">
        <v>2289</v>
      </c>
      <c r="C858" s="298" t="s">
        <v>70</v>
      </c>
      <c r="D858" s="298" t="s">
        <v>718</v>
      </c>
      <c r="E858" s="298" t="str">
        <f>CONCATENATE(SUM('Разделы 5, 6, 7, 8'!M17:M17),"&lt;=",SUM('Разделы 5, 6, 7, 8'!J17:J17))</f>
        <v>0&lt;=2</v>
      </c>
      <c r="F858" s="278"/>
    </row>
    <row r="859" spans="1:6" s="180" customFormat="1" ht="25.5">
      <c r="A859" s="302">
        <f>IF((SUM('Разделы 1, 2, 3'!I9:I9)&gt;=SUM('Разделы 1, 2, 3'!M9:M9)),"","Неверно!")</f>
      </c>
      <c r="B859" s="300" t="s">
        <v>2290</v>
      </c>
      <c r="C859" s="298" t="s">
        <v>57</v>
      </c>
      <c r="D859" s="298" t="s">
        <v>708</v>
      </c>
      <c r="E859" s="298" t="str">
        <f>CONCATENATE(SUM('Разделы 1, 2, 3'!I9:I9),"&gt;=",SUM('Разделы 1, 2, 3'!M9:M9))</f>
        <v>3371&gt;=1834</v>
      </c>
      <c r="F859" s="278"/>
    </row>
    <row r="860" spans="1:6" s="180" customFormat="1" ht="25.5">
      <c r="A860" s="302">
        <f>IF((SUM('Разделы 1, 2, 3'!I10:I10)&gt;=SUM('Разделы 1, 2, 3'!M10:M10)),"","Неверно!")</f>
      </c>
      <c r="B860" s="300" t="s">
        <v>2290</v>
      </c>
      <c r="C860" s="298" t="s">
        <v>58</v>
      </c>
      <c r="D860" s="298" t="s">
        <v>708</v>
      </c>
      <c r="E860" s="298" t="str">
        <f>CONCATENATE(SUM('Разделы 1, 2, 3'!I10:I10),"&gt;=",SUM('Разделы 1, 2, 3'!M10:M10))</f>
        <v>792&gt;=452</v>
      </c>
      <c r="F860" s="278"/>
    </row>
    <row r="861" spans="1:6" s="180" customFormat="1" ht="25.5">
      <c r="A861" s="302">
        <f>IF((SUM('Разделы 1, 2, 3'!I11:I11)&gt;=SUM('Разделы 1, 2, 3'!M11:M11)),"","Неверно!")</f>
      </c>
      <c r="B861" s="300" t="s">
        <v>2290</v>
      </c>
      <c r="C861" s="298" t="s">
        <v>59</v>
      </c>
      <c r="D861" s="298" t="s">
        <v>708</v>
      </c>
      <c r="E861" s="298" t="str">
        <f>CONCATENATE(SUM('Разделы 1, 2, 3'!I11:I11),"&gt;=",SUM('Разделы 1, 2, 3'!M11:M11))</f>
        <v>46&gt;=6</v>
      </c>
      <c r="F861" s="278"/>
    </row>
    <row r="862" spans="1:6" s="180" customFormat="1" ht="25.5">
      <c r="A862" s="302">
        <f>IF((SUM('Разделы 1, 2, 3'!I12:I12)&gt;=SUM('Разделы 1, 2, 3'!M12:M12)),"","Неверно!")</f>
      </c>
      <c r="B862" s="300" t="s">
        <v>2290</v>
      </c>
      <c r="C862" s="298" t="s">
        <v>60</v>
      </c>
      <c r="D862" s="298" t="s">
        <v>708</v>
      </c>
      <c r="E862" s="298" t="str">
        <f>CONCATENATE(SUM('Разделы 1, 2, 3'!I12:I12),"&gt;=",SUM('Разделы 1, 2, 3'!M12:M12))</f>
        <v>1671&gt;=848</v>
      </c>
      <c r="F862" s="278"/>
    </row>
    <row r="863" spans="1:6" s="180" customFormat="1" ht="25.5">
      <c r="A863" s="302">
        <f>IF((SUM('Разделы 1, 2, 3'!I13:I13)&gt;=SUM('Разделы 1, 2, 3'!M13:M13)),"","Неверно!")</f>
      </c>
      <c r="B863" s="300" t="s">
        <v>2290</v>
      </c>
      <c r="C863" s="298" t="s">
        <v>61</v>
      </c>
      <c r="D863" s="298" t="s">
        <v>708</v>
      </c>
      <c r="E863" s="298" t="str">
        <f>CONCATENATE(SUM('Разделы 1, 2, 3'!I13:I13),"&gt;=",SUM('Разделы 1, 2, 3'!M13:M13))</f>
        <v>862&gt;=528</v>
      </c>
      <c r="F863" s="278"/>
    </row>
    <row r="864" spans="1:6" s="180" customFormat="1" ht="25.5">
      <c r="A864" s="302">
        <f>IF((SUM('Раздел 4'!AJ10:AJ10)&gt;=SUM('Раздел 4'!AJ55:AJ58)),"","Неверно!")</f>
      </c>
      <c r="B864" s="300" t="s">
        <v>2291</v>
      </c>
      <c r="C864" s="298" t="s">
        <v>1155</v>
      </c>
      <c r="D864" s="298" t="s">
        <v>1156</v>
      </c>
      <c r="E864" s="298" t="str">
        <f>CONCATENATE(SUM('Раздел 4'!AJ10:AJ10),"&gt;=",SUM('Раздел 4'!AJ55:AJ58))</f>
        <v>18&gt;=18</v>
      </c>
      <c r="F864" s="278"/>
    </row>
    <row r="865" spans="1:6" s="180" customFormat="1" ht="25.5">
      <c r="A865" s="302">
        <f>IF((SUM('Раздел 4'!F54:F54)&lt;=SUM('Раздел 4'!F10:F10)),"","Неверно!")</f>
      </c>
      <c r="B865" s="300" t="s">
        <v>2292</v>
      </c>
      <c r="C865" s="298" t="s">
        <v>1157</v>
      </c>
      <c r="D865" s="298" t="s">
        <v>1158</v>
      </c>
      <c r="E865" s="298" t="str">
        <f>CONCATENATE(SUM('Раздел 4'!F54:F54),"&lt;=",SUM('Раздел 4'!F10:F10))</f>
        <v>4&lt;=909</v>
      </c>
      <c r="F865" s="278"/>
    </row>
    <row r="866" spans="1:6" s="180" customFormat="1" ht="25.5">
      <c r="A866" s="302">
        <f>IF((SUM('Раздел 4'!O54:O54)&lt;=SUM('Раздел 4'!O10:O10)),"","Неверно!")</f>
      </c>
      <c r="B866" s="300" t="s">
        <v>2292</v>
      </c>
      <c r="C866" s="298" t="s">
        <v>1159</v>
      </c>
      <c r="D866" s="298" t="s">
        <v>1158</v>
      </c>
      <c r="E866" s="298" t="str">
        <f>CONCATENATE(SUM('Раздел 4'!O54:O54),"&lt;=",SUM('Раздел 4'!O10:O10))</f>
        <v>0&lt;=0</v>
      </c>
      <c r="F866" s="278"/>
    </row>
    <row r="867" spans="1:6" s="180" customFormat="1" ht="25.5">
      <c r="A867" s="302">
        <f>IF((SUM('Раздел 4'!P54:P54)&lt;=SUM('Раздел 4'!P10:P10)),"","Неверно!")</f>
      </c>
      <c r="B867" s="300" t="s">
        <v>2292</v>
      </c>
      <c r="C867" s="298" t="s">
        <v>1160</v>
      </c>
      <c r="D867" s="298" t="s">
        <v>1158</v>
      </c>
      <c r="E867" s="298" t="str">
        <f>CONCATENATE(SUM('Раздел 4'!P54:P54),"&lt;=",SUM('Раздел 4'!P10:P10))</f>
        <v>0&lt;=0</v>
      </c>
      <c r="F867" s="278"/>
    </row>
    <row r="868" spans="1:6" s="180" customFormat="1" ht="25.5">
      <c r="A868" s="302">
        <f>IF((SUM('Раздел 4'!Q54:Q54)&lt;=SUM('Раздел 4'!Q10:Q10)),"","Неверно!")</f>
      </c>
      <c r="B868" s="300" t="s">
        <v>2292</v>
      </c>
      <c r="C868" s="298" t="s">
        <v>1161</v>
      </c>
      <c r="D868" s="298" t="s">
        <v>1158</v>
      </c>
      <c r="E868" s="298" t="str">
        <f>CONCATENATE(SUM('Раздел 4'!Q54:Q54),"&lt;=",SUM('Раздел 4'!Q10:Q10))</f>
        <v>0&lt;=57</v>
      </c>
      <c r="F868" s="278"/>
    </row>
    <row r="869" spans="1:6" s="180" customFormat="1" ht="25.5">
      <c r="A869" s="302">
        <f>IF((SUM('Раздел 4'!R54:R54)&lt;=SUM('Раздел 4'!R10:R10)),"","Неверно!")</f>
      </c>
      <c r="B869" s="300" t="s">
        <v>2292</v>
      </c>
      <c r="C869" s="298" t="s">
        <v>1162</v>
      </c>
      <c r="D869" s="298" t="s">
        <v>1158</v>
      </c>
      <c r="E869" s="298" t="str">
        <f>CONCATENATE(SUM('Раздел 4'!R54:R54),"&lt;=",SUM('Раздел 4'!R10:R10))</f>
        <v>0&lt;=0</v>
      </c>
      <c r="F869" s="278"/>
    </row>
    <row r="870" spans="1:6" s="180" customFormat="1" ht="25.5">
      <c r="A870" s="302">
        <f>IF((SUM('Раздел 4'!S54:S54)&lt;=SUM('Раздел 4'!S10:S10)),"","Неверно!")</f>
      </c>
      <c r="B870" s="300" t="s">
        <v>2292</v>
      </c>
      <c r="C870" s="298" t="s">
        <v>1163</v>
      </c>
      <c r="D870" s="298" t="s">
        <v>1158</v>
      </c>
      <c r="E870" s="298" t="str">
        <f>CONCATENATE(SUM('Раздел 4'!S54:S54),"&lt;=",SUM('Раздел 4'!S10:S10))</f>
        <v>0&lt;=3</v>
      </c>
      <c r="F870" s="278"/>
    </row>
    <row r="871" spans="1:6" s="180" customFormat="1" ht="25.5">
      <c r="A871" s="302">
        <f>IF((SUM('Раздел 4'!T54:T54)&lt;=SUM('Раздел 4'!T10:T10)),"","Неверно!")</f>
      </c>
      <c r="B871" s="300" t="s">
        <v>2292</v>
      </c>
      <c r="C871" s="298" t="s">
        <v>1164</v>
      </c>
      <c r="D871" s="298" t="s">
        <v>1158</v>
      </c>
      <c r="E871" s="298" t="str">
        <f>CONCATENATE(SUM('Раздел 4'!T54:T54),"&lt;=",SUM('Раздел 4'!T10:T10))</f>
        <v>0&lt;=0</v>
      </c>
      <c r="F871" s="278"/>
    </row>
    <row r="872" spans="1:6" s="180" customFormat="1" ht="25.5">
      <c r="A872" s="302">
        <f>IF((SUM('Раздел 4'!U54:U54)&lt;=SUM('Раздел 4'!U10:U10)),"","Неверно!")</f>
      </c>
      <c r="B872" s="300" t="s">
        <v>2292</v>
      </c>
      <c r="C872" s="298" t="s">
        <v>1165</v>
      </c>
      <c r="D872" s="298" t="s">
        <v>1158</v>
      </c>
      <c r="E872" s="298" t="str">
        <f>CONCATENATE(SUM('Раздел 4'!U54:U54),"&lt;=",SUM('Раздел 4'!U10:U10))</f>
        <v>0&lt;=67</v>
      </c>
      <c r="F872" s="278"/>
    </row>
    <row r="873" spans="1:6" s="180" customFormat="1" ht="25.5">
      <c r="A873" s="302">
        <f>IF((SUM('Раздел 4'!V54:V54)&lt;=SUM('Раздел 4'!V10:V10)),"","Неверно!")</f>
      </c>
      <c r="B873" s="300" t="s">
        <v>2292</v>
      </c>
      <c r="C873" s="298" t="s">
        <v>1166</v>
      </c>
      <c r="D873" s="298" t="s">
        <v>1158</v>
      </c>
      <c r="E873" s="298" t="str">
        <f>CONCATENATE(SUM('Раздел 4'!V54:V54),"&lt;=",SUM('Раздел 4'!V10:V10))</f>
        <v>0&lt;=5</v>
      </c>
      <c r="F873" s="278"/>
    </row>
    <row r="874" spans="1:6" s="180" customFormat="1" ht="25.5">
      <c r="A874" s="302">
        <f>IF((SUM('Раздел 4'!W54:W54)&lt;=SUM('Раздел 4'!W10:W10)),"","Неверно!")</f>
      </c>
      <c r="B874" s="300" t="s">
        <v>2292</v>
      </c>
      <c r="C874" s="298" t="s">
        <v>1167</v>
      </c>
      <c r="D874" s="298" t="s">
        <v>1158</v>
      </c>
      <c r="E874" s="298" t="str">
        <f>CONCATENATE(SUM('Раздел 4'!W54:W54),"&lt;=",SUM('Раздел 4'!W10:W10))</f>
        <v>0&lt;=75</v>
      </c>
      <c r="F874" s="278"/>
    </row>
    <row r="875" spans="1:6" s="180" customFormat="1" ht="25.5">
      <c r="A875" s="302">
        <f>IF((SUM('Раздел 4'!X54:X54)&lt;=SUM('Раздел 4'!X10:X10)),"","Неверно!")</f>
      </c>
      <c r="B875" s="300" t="s">
        <v>2292</v>
      </c>
      <c r="C875" s="298" t="s">
        <v>1168</v>
      </c>
      <c r="D875" s="298" t="s">
        <v>1158</v>
      </c>
      <c r="E875" s="298" t="str">
        <f>CONCATENATE(SUM('Раздел 4'!X54:X54),"&lt;=",SUM('Раздел 4'!X10:X10))</f>
        <v>0&lt;=0</v>
      </c>
      <c r="F875" s="278"/>
    </row>
    <row r="876" spans="1:6" s="180" customFormat="1" ht="25.5">
      <c r="A876" s="302">
        <f>IF((SUM('Раздел 4'!G54:G54)&lt;=SUM('Раздел 4'!G10:G10)),"","Неверно!")</f>
      </c>
      <c r="B876" s="300" t="s">
        <v>2292</v>
      </c>
      <c r="C876" s="298" t="s">
        <v>1169</v>
      </c>
      <c r="D876" s="298" t="s">
        <v>1158</v>
      </c>
      <c r="E876" s="298" t="str">
        <f>CONCATENATE(SUM('Раздел 4'!G54:G54),"&lt;=",SUM('Раздел 4'!G10:G10))</f>
        <v>0&lt;=0</v>
      </c>
      <c r="F876" s="278"/>
    </row>
    <row r="877" spans="1:6" s="180" customFormat="1" ht="25.5">
      <c r="A877" s="302">
        <f>IF((SUM('Раздел 4'!Y54:Y54)&lt;=SUM('Раздел 4'!Y10:Y10)),"","Неверно!")</f>
      </c>
      <c r="B877" s="300" t="s">
        <v>2292</v>
      </c>
      <c r="C877" s="298" t="s">
        <v>1170</v>
      </c>
      <c r="D877" s="298" t="s">
        <v>1158</v>
      </c>
      <c r="E877" s="298" t="str">
        <f>CONCATENATE(SUM('Раздел 4'!Y54:Y54),"&lt;=",SUM('Раздел 4'!Y10:Y10))</f>
        <v>2&lt;=3</v>
      </c>
      <c r="F877" s="278"/>
    </row>
    <row r="878" spans="1:6" s="180" customFormat="1" ht="25.5">
      <c r="A878" s="302">
        <f>IF((SUM('Раздел 4'!Z54:Z54)&lt;=SUM('Раздел 4'!Z10:Z10)),"","Неверно!")</f>
      </c>
      <c r="B878" s="300" t="s">
        <v>2292</v>
      </c>
      <c r="C878" s="298" t="s">
        <v>1171</v>
      </c>
      <c r="D878" s="298" t="s">
        <v>1158</v>
      </c>
      <c r="E878" s="298" t="str">
        <f>CONCATENATE(SUM('Раздел 4'!Z54:Z54),"&lt;=",SUM('Раздел 4'!Z10:Z10))</f>
        <v>0&lt;=0</v>
      </c>
      <c r="F878" s="278"/>
    </row>
    <row r="879" spans="1:6" s="180" customFormat="1" ht="25.5">
      <c r="A879" s="302">
        <f>IF((SUM('Раздел 4'!AA54:AA54)&lt;=SUM('Раздел 4'!AA10:AA10)),"","Неверно!")</f>
      </c>
      <c r="B879" s="300" t="s">
        <v>2292</v>
      </c>
      <c r="C879" s="298" t="s">
        <v>1172</v>
      </c>
      <c r="D879" s="298" t="s">
        <v>1158</v>
      </c>
      <c r="E879" s="298" t="str">
        <f>CONCATENATE(SUM('Раздел 4'!AA54:AA54),"&lt;=",SUM('Раздел 4'!AA10:AA10))</f>
        <v>0&lt;=0</v>
      </c>
      <c r="F879" s="278"/>
    </row>
    <row r="880" spans="1:6" s="180" customFormat="1" ht="25.5">
      <c r="A880" s="302">
        <f>IF((SUM('Раздел 4'!AB54:AB54)&lt;=SUM('Раздел 4'!AB10:AB10)),"","Неверно!")</f>
      </c>
      <c r="B880" s="300" t="s">
        <v>2292</v>
      </c>
      <c r="C880" s="298" t="s">
        <v>1173</v>
      </c>
      <c r="D880" s="298" t="s">
        <v>1158</v>
      </c>
      <c r="E880" s="298" t="str">
        <f>CONCATENATE(SUM('Раздел 4'!AB54:AB54),"&lt;=",SUM('Раздел 4'!AB10:AB10))</f>
        <v>0&lt;=0</v>
      </c>
      <c r="F880" s="278"/>
    </row>
    <row r="881" spans="1:6" s="180" customFormat="1" ht="25.5">
      <c r="A881" s="302">
        <f>IF((SUM('Раздел 4'!AC54:AC54)&lt;=SUM('Раздел 4'!AC10:AC10)),"","Неверно!")</f>
      </c>
      <c r="B881" s="300" t="s">
        <v>2292</v>
      </c>
      <c r="C881" s="298" t="s">
        <v>1174</v>
      </c>
      <c r="D881" s="298" t="s">
        <v>1158</v>
      </c>
      <c r="E881" s="298" t="str">
        <f>CONCATENATE(SUM('Раздел 4'!AC54:AC54),"&lt;=",SUM('Раздел 4'!AC10:AC10))</f>
        <v>2&lt;=3</v>
      </c>
      <c r="F881" s="278"/>
    </row>
    <row r="882" spans="1:6" s="180" customFormat="1" ht="25.5">
      <c r="A882" s="302">
        <f>IF((SUM('Раздел 4'!AD54:AD54)&lt;=SUM('Раздел 4'!AD10:AD10)),"","Неверно!")</f>
      </c>
      <c r="B882" s="300" t="s">
        <v>2292</v>
      </c>
      <c r="C882" s="298" t="s">
        <v>1175</v>
      </c>
      <c r="D882" s="298" t="s">
        <v>1158</v>
      </c>
      <c r="E882" s="298" t="str">
        <f>CONCATENATE(SUM('Раздел 4'!AD54:AD54),"&lt;=",SUM('Раздел 4'!AD10:AD10))</f>
        <v>0&lt;=0</v>
      </c>
      <c r="F882" s="278"/>
    </row>
    <row r="883" spans="1:6" s="180" customFormat="1" ht="25.5">
      <c r="A883" s="302">
        <f>IF((SUM('Раздел 4'!AE54:AE54)&lt;=SUM('Раздел 4'!AE10:AE10)),"","Неверно!")</f>
      </c>
      <c r="B883" s="300" t="s">
        <v>2292</v>
      </c>
      <c r="C883" s="298" t="s">
        <v>1176</v>
      </c>
      <c r="D883" s="298" t="s">
        <v>1158</v>
      </c>
      <c r="E883" s="298" t="str">
        <f>CONCATENATE(SUM('Раздел 4'!AE54:AE54),"&lt;=",SUM('Раздел 4'!AE10:AE10))</f>
        <v>0&lt;=0</v>
      </c>
      <c r="F883" s="278"/>
    </row>
    <row r="884" spans="1:6" s="180" customFormat="1" ht="25.5">
      <c r="A884" s="302">
        <f>IF((SUM('Раздел 4'!AF54:AF54)&lt;=SUM('Раздел 4'!AF10:AF10)),"","Неверно!")</f>
      </c>
      <c r="B884" s="300" t="s">
        <v>2292</v>
      </c>
      <c r="C884" s="298" t="s">
        <v>1177</v>
      </c>
      <c r="D884" s="298" t="s">
        <v>1158</v>
      </c>
      <c r="E884" s="298" t="str">
        <f>CONCATENATE(SUM('Раздел 4'!AF54:AF54),"&lt;=",SUM('Раздел 4'!AF10:AF10))</f>
        <v>0&lt;=1</v>
      </c>
      <c r="F884" s="278"/>
    </row>
    <row r="885" spans="1:6" s="180" customFormat="1" ht="25.5">
      <c r="A885" s="302">
        <f>IF((SUM('Раздел 4'!AG54:AG54)&lt;=SUM('Раздел 4'!AG10:AG10)),"","Неверно!")</f>
      </c>
      <c r="B885" s="300" t="s">
        <v>2292</v>
      </c>
      <c r="C885" s="298" t="s">
        <v>1178</v>
      </c>
      <c r="D885" s="298" t="s">
        <v>1158</v>
      </c>
      <c r="E885" s="298" t="str">
        <f>CONCATENATE(SUM('Раздел 4'!AG54:AG54),"&lt;=",SUM('Раздел 4'!AG10:AG10))</f>
        <v>0&lt;=22</v>
      </c>
      <c r="F885" s="278"/>
    </row>
    <row r="886" spans="1:6" s="180" customFormat="1" ht="25.5">
      <c r="A886" s="302">
        <f>IF((SUM('Раздел 4'!AH54:AH54)&lt;=SUM('Раздел 4'!AH10:AH10)),"","Неверно!")</f>
      </c>
      <c r="B886" s="300" t="s">
        <v>2292</v>
      </c>
      <c r="C886" s="298" t="s">
        <v>1179</v>
      </c>
      <c r="D886" s="298" t="s">
        <v>1158</v>
      </c>
      <c r="E886" s="298" t="str">
        <f>CONCATENATE(SUM('Раздел 4'!AH54:AH54),"&lt;=",SUM('Раздел 4'!AH10:AH10))</f>
        <v>2&lt;=240</v>
      </c>
      <c r="F886" s="278"/>
    </row>
    <row r="887" spans="1:6" s="180" customFormat="1" ht="25.5">
      <c r="A887" s="302">
        <f>IF((SUM('Раздел 4'!H54:H54)&lt;=SUM('Раздел 4'!H10:H10)),"","Неверно!")</f>
      </c>
      <c r="B887" s="300" t="s">
        <v>2292</v>
      </c>
      <c r="C887" s="298" t="s">
        <v>1180</v>
      </c>
      <c r="D887" s="298" t="s">
        <v>1158</v>
      </c>
      <c r="E887" s="298" t="str">
        <f>CONCATENATE(SUM('Раздел 4'!H54:H54),"&lt;=",SUM('Раздел 4'!H10:H10))</f>
        <v>0&lt;=49</v>
      </c>
      <c r="F887" s="278"/>
    </row>
    <row r="888" spans="1:6" s="180" customFormat="1" ht="25.5">
      <c r="A888" s="302">
        <f>IF((SUM('Раздел 4'!AI54:AI54)&lt;=SUM('Раздел 4'!AI10:AI10)),"","Неверно!")</f>
      </c>
      <c r="B888" s="300" t="s">
        <v>2292</v>
      </c>
      <c r="C888" s="298" t="s">
        <v>1181</v>
      </c>
      <c r="D888" s="298" t="s">
        <v>1158</v>
      </c>
      <c r="E888" s="298" t="str">
        <f>CONCATENATE(SUM('Раздел 4'!AI54:AI54),"&lt;=",SUM('Раздел 4'!AI10:AI10))</f>
        <v>0&lt;=420</v>
      </c>
      <c r="F888" s="278"/>
    </row>
    <row r="889" spans="1:6" s="180" customFormat="1" ht="25.5">
      <c r="A889" s="302">
        <f>IF((SUM('Раздел 4'!AJ54:AJ54)&lt;=SUM('Раздел 4'!AJ10:AJ10)),"","Неверно!")</f>
      </c>
      <c r="B889" s="300" t="s">
        <v>2292</v>
      </c>
      <c r="C889" s="298" t="s">
        <v>1182</v>
      </c>
      <c r="D889" s="298" t="s">
        <v>1158</v>
      </c>
      <c r="E889" s="298" t="str">
        <f>CONCATENATE(SUM('Раздел 4'!AJ54:AJ54),"&lt;=",SUM('Раздел 4'!AJ10:AJ10))</f>
        <v>0&lt;=18</v>
      </c>
      <c r="F889" s="278"/>
    </row>
    <row r="890" spans="1:6" s="180" customFormat="1" ht="25.5">
      <c r="A890" s="302">
        <f>IF((SUM('Раздел 4'!AK54:AK54)&lt;=SUM('Раздел 4'!AK10:AK10)),"","Неверно!")</f>
      </c>
      <c r="B890" s="300" t="s">
        <v>2292</v>
      </c>
      <c r="C890" s="298" t="s">
        <v>1183</v>
      </c>
      <c r="D890" s="298" t="s">
        <v>1158</v>
      </c>
      <c r="E890" s="298" t="str">
        <f>CONCATENATE(SUM('Раздел 4'!AK54:AK54),"&lt;=",SUM('Раздел 4'!AK10:AK10))</f>
        <v>0&lt;=1</v>
      </c>
      <c r="F890" s="278"/>
    </row>
    <row r="891" spans="1:6" s="180" customFormat="1" ht="25.5">
      <c r="A891" s="302">
        <f>IF((SUM('Раздел 4'!AL54:AL54)&lt;=SUM('Раздел 4'!AL10:AL10)),"","Неверно!")</f>
      </c>
      <c r="B891" s="300" t="s">
        <v>2292</v>
      </c>
      <c r="C891" s="298" t="s">
        <v>1184</v>
      </c>
      <c r="D891" s="298" t="s">
        <v>1158</v>
      </c>
      <c r="E891" s="298" t="str">
        <f>CONCATENATE(SUM('Раздел 4'!AL54:AL54),"&lt;=",SUM('Раздел 4'!AL10:AL10))</f>
        <v>0&lt;=533</v>
      </c>
      <c r="F891" s="278"/>
    </row>
    <row r="892" spans="1:6" s="180" customFormat="1" ht="25.5">
      <c r="A892" s="302">
        <f>IF((SUM('Раздел 4'!AM54:AM54)&lt;=SUM('Раздел 4'!AM10:AM10)),"","Неверно!")</f>
      </c>
      <c r="B892" s="300" t="s">
        <v>2292</v>
      </c>
      <c r="C892" s="298" t="s">
        <v>1185</v>
      </c>
      <c r="D892" s="298" t="s">
        <v>1158</v>
      </c>
      <c r="E892" s="298" t="str">
        <f>CONCATENATE(SUM('Раздел 4'!AM54:AM54),"&lt;=",SUM('Раздел 4'!AM10:AM10))</f>
        <v>0&lt;=2192</v>
      </c>
      <c r="F892" s="278"/>
    </row>
    <row r="893" spans="1:6" s="180" customFormat="1" ht="25.5">
      <c r="A893" s="302">
        <f>IF((SUM('Раздел 4'!AN54:AN54)&lt;=SUM('Раздел 4'!AN10:AN10)),"","Неверно!")</f>
      </c>
      <c r="B893" s="300" t="s">
        <v>2292</v>
      </c>
      <c r="C893" s="298" t="s">
        <v>1186</v>
      </c>
      <c r="D893" s="298" t="s">
        <v>1158</v>
      </c>
      <c r="E893" s="298" t="str">
        <f>CONCATENATE(SUM('Раздел 4'!AN54:AN54),"&lt;=",SUM('Раздел 4'!AN10:AN10))</f>
        <v>4&lt;=3561</v>
      </c>
      <c r="F893" s="278"/>
    </row>
    <row r="894" spans="1:6" s="180" customFormat="1" ht="25.5">
      <c r="A894" s="302">
        <f>IF((SUM('Раздел 4'!AO54:AO54)&lt;=SUM('Раздел 4'!AO10:AO10)),"","Неверно!")</f>
      </c>
      <c r="B894" s="300" t="s">
        <v>2292</v>
      </c>
      <c r="C894" s="298" t="s">
        <v>1187</v>
      </c>
      <c r="D894" s="298" t="s">
        <v>1158</v>
      </c>
      <c r="E894" s="298" t="str">
        <f>CONCATENATE(SUM('Раздел 4'!AO54:AO54),"&lt;=",SUM('Раздел 4'!AO10:AO10))</f>
        <v>0&lt;=8</v>
      </c>
      <c r="F894" s="278"/>
    </row>
    <row r="895" spans="1:6" s="180" customFormat="1" ht="25.5">
      <c r="A895" s="302">
        <f>IF((SUM('Раздел 4'!AP54:AP54)&lt;=SUM('Раздел 4'!AP10:AP10)),"","Неверно!")</f>
      </c>
      <c r="B895" s="300" t="s">
        <v>2292</v>
      </c>
      <c r="C895" s="298" t="s">
        <v>1188</v>
      </c>
      <c r="D895" s="298" t="s">
        <v>1158</v>
      </c>
      <c r="E895" s="298" t="str">
        <f>CONCATENATE(SUM('Раздел 4'!AP54:AP54),"&lt;=",SUM('Раздел 4'!AP10:AP10))</f>
        <v>2&lt;=64</v>
      </c>
      <c r="F895" s="278"/>
    </row>
    <row r="896" spans="1:6" s="180" customFormat="1" ht="25.5">
      <c r="A896" s="302">
        <f>IF((SUM('Раздел 4'!AQ54:AQ54)&lt;=SUM('Раздел 4'!AQ10:AQ10)),"","Неверно!")</f>
      </c>
      <c r="B896" s="300" t="s">
        <v>2292</v>
      </c>
      <c r="C896" s="298" t="s">
        <v>1189</v>
      </c>
      <c r="D896" s="298" t="s">
        <v>1158</v>
      </c>
      <c r="E896" s="298" t="str">
        <f>CONCATENATE(SUM('Раздел 4'!AQ54:AQ54),"&lt;=",SUM('Раздел 4'!AQ10:AQ10))</f>
        <v>0&lt;=8</v>
      </c>
      <c r="F896" s="278"/>
    </row>
    <row r="897" spans="1:6" s="180" customFormat="1" ht="25.5">
      <c r="A897" s="302">
        <f>IF((SUM('Раздел 4'!AR54:AR54)&lt;=SUM('Раздел 4'!AR10:AR10)),"","Неверно!")</f>
      </c>
      <c r="B897" s="300" t="s">
        <v>2292</v>
      </c>
      <c r="C897" s="298" t="s">
        <v>1190</v>
      </c>
      <c r="D897" s="298" t="s">
        <v>1158</v>
      </c>
      <c r="E897" s="298" t="str">
        <f>CONCATENATE(SUM('Раздел 4'!AR54:AR54),"&lt;=",SUM('Раздел 4'!AR10:AR10))</f>
        <v>0&lt;=55</v>
      </c>
      <c r="F897" s="278"/>
    </row>
    <row r="898" spans="1:6" s="180" customFormat="1" ht="25.5">
      <c r="A898" s="302">
        <f>IF((SUM('Раздел 4'!I54:I54)&lt;=SUM('Раздел 4'!I10:I10)),"","Неверно!")</f>
      </c>
      <c r="B898" s="300" t="s">
        <v>2292</v>
      </c>
      <c r="C898" s="298" t="s">
        <v>1191</v>
      </c>
      <c r="D898" s="298" t="s">
        <v>1158</v>
      </c>
      <c r="E898" s="298" t="str">
        <f>CONCATENATE(SUM('Раздел 4'!I54:I54),"&lt;=",SUM('Раздел 4'!I10:I10))</f>
        <v>0&lt;=0</v>
      </c>
      <c r="F898" s="278"/>
    </row>
    <row r="899" spans="1:6" s="180" customFormat="1" ht="25.5">
      <c r="A899" s="302">
        <f>IF((SUM('Раздел 4'!AS54:AS54)&lt;=SUM('Раздел 4'!AS10:AS10)),"","Неверно!")</f>
      </c>
      <c r="B899" s="300" t="s">
        <v>2292</v>
      </c>
      <c r="C899" s="298" t="s">
        <v>1192</v>
      </c>
      <c r="D899" s="298" t="s">
        <v>1158</v>
      </c>
      <c r="E899" s="298" t="str">
        <f>CONCATENATE(SUM('Раздел 4'!AS54:AS54),"&lt;=",SUM('Раздел 4'!AS10:AS10))</f>
        <v>0&lt;=0</v>
      </c>
      <c r="F899" s="278"/>
    </row>
    <row r="900" spans="1:6" s="180" customFormat="1" ht="25.5">
      <c r="A900" s="302">
        <f>IF((SUM('Раздел 4'!AT54:AT54)&lt;=SUM('Раздел 4'!AT10:AT10)),"","Неверно!")</f>
      </c>
      <c r="B900" s="300" t="s">
        <v>2292</v>
      </c>
      <c r="C900" s="298" t="s">
        <v>1193</v>
      </c>
      <c r="D900" s="298" t="s">
        <v>1158</v>
      </c>
      <c r="E900" s="298" t="str">
        <f>CONCATENATE(SUM('Раздел 4'!AT54:AT54),"&lt;=",SUM('Раздел 4'!AT10:AT10))</f>
        <v>0&lt;=0</v>
      </c>
      <c r="F900" s="278"/>
    </row>
    <row r="901" spans="1:6" s="180" customFormat="1" ht="25.5">
      <c r="A901" s="302">
        <f>IF((SUM('Раздел 4'!AU54:AU54)&lt;=SUM('Раздел 4'!AU10:AU10)),"","Неверно!")</f>
      </c>
      <c r="B901" s="300" t="s">
        <v>2292</v>
      </c>
      <c r="C901" s="298" t="s">
        <v>1194</v>
      </c>
      <c r="D901" s="298" t="s">
        <v>1158</v>
      </c>
      <c r="E901" s="298" t="str">
        <f>CONCATENATE(SUM('Раздел 4'!AU54:AU54),"&lt;=",SUM('Раздел 4'!AU10:AU10))</f>
        <v>0&lt;=0</v>
      </c>
      <c r="F901" s="278"/>
    </row>
    <row r="902" spans="1:6" s="180" customFormat="1" ht="25.5">
      <c r="A902" s="302">
        <f>IF((SUM('Раздел 4'!AV54:AV54)&lt;=SUM('Раздел 4'!AV10:AV10)),"","Неверно!")</f>
      </c>
      <c r="B902" s="300" t="s">
        <v>2292</v>
      </c>
      <c r="C902" s="298" t="s">
        <v>1195</v>
      </c>
      <c r="D902" s="298" t="s">
        <v>1158</v>
      </c>
      <c r="E902" s="298" t="str">
        <f>CONCATENATE(SUM('Раздел 4'!AV54:AV54),"&lt;=",SUM('Раздел 4'!AV10:AV10))</f>
        <v>4&lt;=818</v>
      </c>
      <c r="F902" s="278"/>
    </row>
    <row r="903" spans="1:6" s="180" customFormat="1" ht="25.5">
      <c r="A903" s="302">
        <f>IF((SUM('Раздел 4'!J54:J54)&lt;=SUM('Раздел 4'!J10:J10)),"","Неверно!")</f>
      </c>
      <c r="B903" s="300" t="s">
        <v>2292</v>
      </c>
      <c r="C903" s="298" t="s">
        <v>1196</v>
      </c>
      <c r="D903" s="298" t="s">
        <v>1158</v>
      </c>
      <c r="E903" s="298" t="str">
        <f>CONCATENATE(SUM('Раздел 4'!J54:J54),"&lt;=",SUM('Раздел 4'!J10:J10))</f>
        <v>0&lt;=3</v>
      </c>
      <c r="F903" s="278"/>
    </row>
    <row r="904" spans="1:6" s="180" customFormat="1" ht="25.5">
      <c r="A904" s="302">
        <f>IF((SUM('Раздел 4'!K54:K54)&lt;=SUM('Раздел 4'!K10:K10)),"","Неверно!")</f>
      </c>
      <c r="B904" s="300" t="s">
        <v>2292</v>
      </c>
      <c r="C904" s="298" t="s">
        <v>1197</v>
      </c>
      <c r="D904" s="298" t="s">
        <v>1158</v>
      </c>
      <c r="E904" s="298" t="str">
        <f>CONCATENATE(SUM('Раздел 4'!K54:K54),"&lt;=",SUM('Раздел 4'!K10:K10))</f>
        <v>0&lt;=5</v>
      </c>
      <c r="F904" s="278"/>
    </row>
    <row r="905" spans="1:6" s="180" customFormat="1" ht="25.5">
      <c r="A905" s="302">
        <f>IF((SUM('Раздел 4'!L54:L54)&lt;=SUM('Раздел 4'!L10:L10)),"","Неверно!")</f>
      </c>
      <c r="B905" s="300" t="s">
        <v>2292</v>
      </c>
      <c r="C905" s="298" t="s">
        <v>1198</v>
      </c>
      <c r="D905" s="298" t="s">
        <v>1158</v>
      </c>
      <c r="E905" s="298" t="str">
        <f>CONCATENATE(SUM('Раздел 4'!L54:L54),"&lt;=",SUM('Раздел 4'!L10:L10))</f>
        <v>0&lt;=0</v>
      </c>
      <c r="F905" s="278"/>
    </row>
    <row r="906" spans="1:6" s="180" customFormat="1" ht="25.5">
      <c r="A906" s="302">
        <f>IF((SUM('Раздел 4'!M54:M54)&lt;=SUM('Раздел 4'!M10:M10)),"","Неверно!")</f>
      </c>
      <c r="B906" s="300" t="s">
        <v>2292</v>
      </c>
      <c r="C906" s="298" t="s">
        <v>1199</v>
      </c>
      <c r="D906" s="298" t="s">
        <v>1158</v>
      </c>
      <c r="E906" s="298" t="str">
        <f>CONCATENATE(SUM('Раздел 4'!M54:M54),"&lt;=",SUM('Раздел 4'!M10:M10))</f>
        <v>0&lt;=0</v>
      </c>
      <c r="F906" s="278"/>
    </row>
    <row r="907" spans="1:6" s="180" customFormat="1" ht="25.5">
      <c r="A907" s="302">
        <f>IF((SUM('Раздел 4'!N54:N54)&lt;=SUM('Раздел 4'!N10:N10)),"","Неверно!")</f>
      </c>
      <c r="B907" s="300" t="s">
        <v>2292</v>
      </c>
      <c r="C907" s="298" t="s">
        <v>1200</v>
      </c>
      <c r="D907" s="298" t="s">
        <v>1158</v>
      </c>
      <c r="E907" s="298" t="str">
        <f>CONCATENATE(SUM('Раздел 4'!N54:N54),"&lt;=",SUM('Раздел 4'!N10:N10))</f>
        <v>0&lt;=0</v>
      </c>
      <c r="F907" s="278"/>
    </row>
    <row r="908" spans="1:6" s="180" customFormat="1" ht="25.5">
      <c r="A908" s="302">
        <f>IF((SUM('Разделы 5, 6, 7, 8'!J34:J34)&lt;=SUM('Разделы 5, 6, 7, 8'!J26:J26)),"","Неверно!")</f>
      </c>
      <c r="B908" s="300" t="s">
        <v>2293</v>
      </c>
      <c r="C908" s="298" t="s">
        <v>464</v>
      </c>
      <c r="D908" s="298" t="s">
        <v>709</v>
      </c>
      <c r="E908" s="298" t="str">
        <f>CONCATENATE(SUM('Разделы 5, 6, 7, 8'!J34:J34),"&lt;=",SUM('Разделы 5, 6, 7, 8'!J26:J26))</f>
        <v>4&lt;=664</v>
      </c>
      <c r="F908" s="278"/>
    </row>
    <row r="909" spans="1:6" s="180" customFormat="1" ht="25.5">
      <c r="A909" s="302">
        <f>IF((SUM('Разделы 5, 6, 7, 8'!S34:S34)&lt;=SUM('Разделы 5, 6, 7, 8'!S26:S26)),"","Неверно!")</f>
      </c>
      <c r="B909" s="300" t="s">
        <v>2293</v>
      </c>
      <c r="C909" s="298" t="s">
        <v>465</v>
      </c>
      <c r="D909" s="298" t="s">
        <v>709</v>
      </c>
      <c r="E909" s="298" t="str">
        <f>CONCATENATE(SUM('Разделы 5, 6, 7, 8'!S34:S34),"&lt;=",SUM('Разделы 5, 6, 7, 8'!S26:S26))</f>
        <v>0&lt;=0</v>
      </c>
      <c r="F909" s="278"/>
    </row>
    <row r="910" spans="1:6" s="180" customFormat="1" ht="25.5">
      <c r="A910" s="302">
        <f>IF((SUM('Разделы 5, 6, 7, 8'!T34:T34)&lt;=SUM('Разделы 5, 6, 7, 8'!T26:T26)),"","Неверно!")</f>
      </c>
      <c r="B910" s="300" t="s">
        <v>2293</v>
      </c>
      <c r="C910" s="298" t="s">
        <v>2294</v>
      </c>
      <c r="D910" s="298" t="s">
        <v>709</v>
      </c>
      <c r="E910" s="298" t="str">
        <f>CONCATENATE(SUM('Разделы 5, 6, 7, 8'!T34:T34),"&lt;=",SUM('Разделы 5, 6, 7, 8'!T26:T26))</f>
        <v>0&lt;=0</v>
      </c>
      <c r="F910" s="278"/>
    </row>
    <row r="911" spans="1:6" s="180" customFormat="1" ht="25.5">
      <c r="A911" s="302">
        <f>IF((SUM('Разделы 5, 6, 7, 8'!U34:U34)&lt;=SUM('Разделы 5, 6, 7, 8'!U26:U26)),"","Неверно!")</f>
      </c>
      <c r="B911" s="300" t="s">
        <v>2293</v>
      </c>
      <c r="C911" s="298" t="s">
        <v>2295</v>
      </c>
      <c r="D911" s="298" t="s">
        <v>709</v>
      </c>
      <c r="E911" s="298" t="str">
        <f>CONCATENATE(SUM('Разделы 5, 6, 7, 8'!U34:U34),"&lt;=",SUM('Разделы 5, 6, 7, 8'!U26:U26))</f>
        <v>0&lt;=0</v>
      </c>
      <c r="F911" s="278"/>
    </row>
    <row r="912" spans="1:6" s="180" customFormat="1" ht="25.5">
      <c r="A912" s="302">
        <f>IF((SUM('Разделы 5, 6, 7, 8'!K34:K34)&lt;=SUM('Разделы 5, 6, 7, 8'!K26:K26)),"","Неверно!")</f>
      </c>
      <c r="B912" s="300" t="s">
        <v>2293</v>
      </c>
      <c r="C912" s="298" t="s">
        <v>466</v>
      </c>
      <c r="D912" s="298" t="s">
        <v>709</v>
      </c>
      <c r="E912" s="298" t="str">
        <f>CONCATENATE(SUM('Разделы 5, 6, 7, 8'!K34:K34),"&lt;=",SUM('Разделы 5, 6, 7, 8'!K26:K26))</f>
        <v>0&lt;=5</v>
      </c>
      <c r="F912" s="278"/>
    </row>
    <row r="913" spans="1:6" s="180" customFormat="1" ht="25.5">
      <c r="A913" s="302">
        <f>IF((SUM('Разделы 5, 6, 7, 8'!L34:L34)&lt;=SUM('Разделы 5, 6, 7, 8'!L26:L26)),"","Неверно!")</f>
      </c>
      <c r="B913" s="300" t="s">
        <v>2293</v>
      </c>
      <c r="C913" s="298" t="s">
        <v>467</v>
      </c>
      <c r="D913" s="298" t="s">
        <v>709</v>
      </c>
      <c r="E913" s="298" t="str">
        <f>CONCATENATE(SUM('Разделы 5, 6, 7, 8'!L34:L34),"&lt;=",SUM('Разделы 5, 6, 7, 8'!L26:L26))</f>
        <v>0&lt;=49</v>
      </c>
      <c r="F913" s="278"/>
    </row>
    <row r="914" spans="1:6" s="180" customFormat="1" ht="25.5">
      <c r="A914" s="302">
        <f>IF((SUM('Разделы 5, 6, 7, 8'!M34:M34)&lt;=SUM('Разделы 5, 6, 7, 8'!M26:M26)),"","Неверно!")</f>
      </c>
      <c r="B914" s="300" t="s">
        <v>2293</v>
      </c>
      <c r="C914" s="298" t="s">
        <v>468</v>
      </c>
      <c r="D914" s="298" t="s">
        <v>709</v>
      </c>
      <c r="E914" s="298" t="str">
        <f>CONCATENATE(SUM('Разделы 5, 6, 7, 8'!M34:M34),"&lt;=",SUM('Разделы 5, 6, 7, 8'!M26:M26))</f>
        <v>0&lt;=0</v>
      </c>
      <c r="F914" s="278"/>
    </row>
    <row r="915" spans="1:6" s="180" customFormat="1" ht="25.5">
      <c r="A915" s="302">
        <f>IF((SUM('Разделы 5, 6, 7, 8'!N34:N34)&lt;=SUM('Разделы 5, 6, 7, 8'!N26:N26)),"","Неверно!")</f>
      </c>
      <c r="B915" s="300" t="s">
        <v>2293</v>
      </c>
      <c r="C915" s="298" t="s">
        <v>469</v>
      </c>
      <c r="D915" s="298" t="s">
        <v>709</v>
      </c>
      <c r="E915" s="298" t="str">
        <f>CONCATENATE(SUM('Разделы 5, 6, 7, 8'!N34:N34),"&lt;=",SUM('Разделы 5, 6, 7, 8'!N26:N26))</f>
        <v>0&lt;=1</v>
      </c>
      <c r="F915" s="278"/>
    </row>
    <row r="916" spans="1:6" s="180" customFormat="1" ht="25.5">
      <c r="A916" s="302">
        <f>IF((SUM('Разделы 5, 6, 7, 8'!O34:O34)&lt;=SUM('Разделы 5, 6, 7, 8'!O26:O26)),"","Неверно!")</f>
      </c>
      <c r="B916" s="300" t="s">
        <v>2293</v>
      </c>
      <c r="C916" s="298" t="s">
        <v>470</v>
      </c>
      <c r="D916" s="298" t="s">
        <v>709</v>
      </c>
      <c r="E916" s="298" t="str">
        <f>CONCATENATE(SUM('Разделы 5, 6, 7, 8'!O34:O34),"&lt;=",SUM('Разделы 5, 6, 7, 8'!O26:O26))</f>
        <v>0&lt;=0</v>
      </c>
      <c r="F916" s="278"/>
    </row>
    <row r="917" spans="1:6" s="180" customFormat="1" ht="25.5">
      <c r="A917" s="302">
        <f>IF((SUM('Разделы 5, 6, 7, 8'!P34:P34)&lt;=SUM('Разделы 5, 6, 7, 8'!P26:P26)),"","Неверно!")</f>
      </c>
      <c r="B917" s="300" t="s">
        <v>2293</v>
      </c>
      <c r="C917" s="298" t="s">
        <v>471</v>
      </c>
      <c r="D917" s="298" t="s">
        <v>709</v>
      </c>
      <c r="E917" s="298" t="str">
        <f>CONCATENATE(SUM('Разделы 5, 6, 7, 8'!P34:P34),"&lt;=",SUM('Разделы 5, 6, 7, 8'!P26:P26))</f>
        <v>0&lt;=0</v>
      </c>
      <c r="F917" s="278"/>
    </row>
    <row r="918" spans="1:6" s="180" customFormat="1" ht="25.5">
      <c r="A918" s="302">
        <f>IF((SUM('Разделы 5, 6, 7, 8'!Q34:Q34)&lt;=SUM('Разделы 5, 6, 7, 8'!Q26:Q26)),"","Неверно!")</f>
      </c>
      <c r="B918" s="300" t="s">
        <v>2293</v>
      </c>
      <c r="C918" s="298" t="s">
        <v>472</v>
      </c>
      <c r="D918" s="298" t="s">
        <v>709</v>
      </c>
      <c r="E918" s="298" t="str">
        <f>CONCATENATE(SUM('Разделы 5, 6, 7, 8'!Q34:Q34),"&lt;=",SUM('Разделы 5, 6, 7, 8'!Q26:Q26))</f>
        <v>0&lt;=0</v>
      </c>
      <c r="F918" s="278"/>
    </row>
    <row r="919" spans="1:6" s="180" customFormat="1" ht="25.5">
      <c r="A919" s="302">
        <f>IF((SUM('Разделы 5, 6, 7, 8'!R34:R34)&lt;=SUM('Разделы 5, 6, 7, 8'!R26:R26)),"","Неверно!")</f>
      </c>
      <c r="B919" s="300" t="s">
        <v>2293</v>
      </c>
      <c r="C919" s="298" t="s">
        <v>473</v>
      </c>
      <c r="D919" s="298" t="s">
        <v>709</v>
      </c>
      <c r="E919" s="298" t="str">
        <f>CONCATENATE(SUM('Разделы 5, 6, 7, 8'!R34:R34),"&lt;=",SUM('Разделы 5, 6, 7, 8'!R26:R26))</f>
        <v>0&lt;=0</v>
      </c>
      <c r="F919" s="278"/>
    </row>
    <row r="920" spans="1:6" s="180" customFormat="1" ht="25.5">
      <c r="A920" s="302">
        <f>IF((SUM('Разделы 1, 2, 3'!C32:C32)=SUM('Разделы 1, 2, 3'!D32:G32)),"","Неверно!")</f>
      </c>
      <c r="B920" s="300" t="s">
        <v>2296</v>
      </c>
      <c r="C920" s="298" t="s">
        <v>463</v>
      </c>
      <c r="D920" s="298" t="s">
        <v>701</v>
      </c>
      <c r="E920" s="298" t="str">
        <f>CONCATENATE(SUM('Разделы 1, 2, 3'!C32:C32),"=",SUM('Разделы 1, 2, 3'!D32:G32))</f>
        <v>7=7</v>
      </c>
      <c r="F920" s="278"/>
    </row>
    <row r="921" spans="1:6" s="180" customFormat="1" ht="25.5">
      <c r="A921" s="302">
        <f>IF((SUM('Разделы 5, 6, 7, 8'!J17:J17)&lt;=SUM('Разделы 5, 6, 7, 8'!J9:J9)),"","Неверно!")</f>
      </c>
      <c r="B921" s="300" t="s">
        <v>2297</v>
      </c>
      <c r="C921" s="298" t="s">
        <v>2298</v>
      </c>
      <c r="D921" s="298" t="s">
        <v>2299</v>
      </c>
      <c r="E921" s="298" t="str">
        <f>CONCATENATE(SUM('Разделы 5, 6, 7, 8'!J17:J17),"&lt;=",SUM('Разделы 5, 6, 7, 8'!J9:J9))</f>
        <v>2&lt;=420</v>
      </c>
      <c r="F921" s="278"/>
    </row>
    <row r="922" spans="1:6" s="180" customFormat="1" ht="25.5">
      <c r="A922" s="302">
        <f>IF((SUM('Разделы 5, 6, 7, 8'!S17:S17)&lt;=SUM('Разделы 5, 6, 7, 8'!S9:S9)),"","Неверно!")</f>
      </c>
      <c r="B922" s="300" t="s">
        <v>2297</v>
      </c>
      <c r="C922" s="298" t="s">
        <v>2300</v>
      </c>
      <c r="D922" s="298" t="s">
        <v>2299</v>
      </c>
      <c r="E922" s="298" t="str">
        <f>CONCATENATE(SUM('Разделы 5, 6, 7, 8'!S17:S17),"&lt;=",SUM('Разделы 5, 6, 7, 8'!S9:S9))</f>
        <v>0&lt;=0</v>
      </c>
      <c r="F922" s="278"/>
    </row>
    <row r="923" spans="1:6" s="180" customFormat="1" ht="25.5">
      <c r="A923" s="302">
        <f>IF((SUM('Разделы 5, 6, 7, 8'!T17:T17)&lt;=SUM('Разделы 5, 6, 7, 8'!T9:T9)),"","Неверно!")</f>
      </c>
      <c r="B923" s="300" t="s">
        <v>2297</v>
      </c>
      <c r="C923" s="298" t="s">
        <v>2301</v>
      </c>
      <c r="D923" s="298" t="s">
        <v>2299</v>
      </c>
      <c r="E923" s="298" t="str">
        <f>CONCATENATE(SUM('Разделы 5, 6, 7, 8'!T17:T17),"&lt;=",SUM('Разделы 5, 6, 7, 8'!T9:T9))</f>
        <v>0&lt;=0</v>
      </c>
      <c r="F923" s="278"/>
    </row>
    <row r="924" spans="1:6" s="180" customFormat="1" ht="25.5">
      <c r="A924" s="302">
        <f>IF((SUM('Разделы 5, 6, 7, 8'!U17:U17)&lt;=SUM('Разделы 5, 6, 7, 8'!U9:U9)),"","Неверно!")</f>
      </c>
      <c r="B924" s="300" t="s">
        <v>2297</v>
      </c>
      <c r="C924" s="298" t="s">
        <v>2302</v>
      </c>
      <c r="D924" s="298" t="s">
        <v>2299</v>
      </c>
      <c r="E924" s="298" t="str">
        <f>CONCATENATE(SUM('Разделы 5, 6, 7, 8'!U17:U17),"&lt;=",SUM('Разделы 5, 6, 7, 8'!U9:U9))</f>
        <v>0&lt;=0</v>
      </c>
      <c r="F924" s="278"/>
    </row>
    <row r="925" spans="1:6" s="180" customFormat="1" ht="25.5">
      <c r="A925" s="302">
        <f>IF((SUM('Разделы 5, 6, 7, 8'!K17:K17)&lt;=SUM('Разделы 5, 6, 7, 8'!K9:K9)),"","Неверно!")</f>
      </c>
      <c r="B925" s="300" t="s">
        <v>2297</v>
      </c>
      <c r="C925" s="298" t="s">
        <v>2303</v>
      </c>
      <c r="D925" s="298" t="s">
        <v>2299</v>
      </c>
      <c r="E925" s="298" t="str">
        <f>CONCATENATE(SUM('Разделы 5, 6, 7, 8'!K17:K17),"&lt;=",SUM('Разделы 5, 6, 7, 8'!K9:K9))</f>
        <v>0&lt;=10</v>
      </c>
      <c r="F925" s="278"/>
    </row>
    <row r="926" spans="1:6" s="180" customFormat="1" ht="25.5">
      <c r="A926" s="302">
        <f>IF((SUM('Разделы 5, 6, 7, 8'!L17:L17)&lt;=SUM('Разделы 5, 6, 7, 8'!L9:L9)),"","Неверно!")</f>
      </c>
      <c r="B926" s="300" t="s">
        <v>2297</v>
      </c>
      <c r="C926" s="298" t="s">
        <v>2304</v>
      </c>
      <c r="D926" s="298" t="s">
        <v>2299</v>
      </c>
      <c r="E926" s="298" t="str">
        <f>CONCATENATE(SUM('Разделы 5, 6, 7, 8'!L17:L17),"&lt;=",SUM('Разделы 5, 6, 7, 8'!L9:L9))</f>
        <v>0&lt;=42</v>
      </c>
      <c r="F926" s="278"/>
    </row>
    <row r="927" spans="1:6" s="180" customFormat="1" ht="25.5">
      <c r="A927" s="302">
        <f>IF((SUM('Разделы 5, 6, 7, 8'!M17:M17)&lt;=SUM('Разделы 5, 6, 7, 8'!M9:M9)),"","Неверно!")</f>
      </c>
      <c r="B927" s="300" t="s">
        <v>2297</v>
      </c>
      <c r="C927" s="298" t="s">
        <v>2305</v>
      </c>
      <c r="D927" s="298" t="s">
        <v>2299</v>
      </c>
      <c r="E927" s="298" t="str">
        <f>CONCATENATE(SUM('Разделы 5, 6, 7, 8'!M17:M17),"&lt;=",SUM('Разделы 5, 6, 7, 8'!M9:M9))</f>
        <v>0&lt;=0</v>
      </c>
      <c r="F927" s="278"/>
    </row>
    <row r="928" spans="1:6" s="180" customFormat="1" ht="25.5">
      <c r="A928" s="302">
        <f>IF((SUM('Разделы 5, 6, 7, 8'!N17:N17)&lt;=SUM('Разделы 5, 6, 7, 8'!N9:N9)),"","Неверно!")</f>
      </c>
      <c r="B928" s="300" t="s">
        <v>2297</v>
      </c>
      <c r="C928" s="298" t="s">
        <v>2306</v>
      </c>
      <c r="D928" s="298" t="s">
        <v>2299</v>
      </c>
      <c r="E928" s="298" t="str">
        <f>CONCATENATE(SUM('Разделы 5, 6, 7, 8'!N17:N17),"&lt;=",SUM('Разделы 5, 6, 7, 8'!N9:N9))</f>
        <v>0&lt;=0</v>
      </c>
      <c r="F928" s="278"/>
    </row>
    <row r="929" spans="1:6" s="180" customFormat="1" ht="25.5">
      <c r="A929" s="302">
        <f>IF((SUM('Разделы 5, 6, 7, 8'!O17:O17)&lt;=SUM('Разделы 5, 6, 7, 8'!O9:O9)),"","Неверно!")</f>
      </c>
      <c r="B929" s="300" t="s">
        <v>2297</v>
      </c>
      <c r="C929" s="298" t="s">
        <v>2307</v>
      </c>
      <c r="D929" s="298" t="s">
        <v>2299</v>
      </c>
      <c r="E929" s="298" t="str">
        <f>CONCATENATE(SUM('Разделы 5, 6, 7, 8'!O17:O17),"&lt;=",SUM('Разделы 5, 6, 7, 8'!O9:O9))</f>
        <v>0&lt;=0</v>
      </c>
      <c r="F929" s="278"/>
    </row>
    <row r="930" spans="1:6" s="180" customFormat="1" ht="25.5">
      <c r="A930" s="302">
        <f>IF((SUM('Разделы 5, 6, 7, 8'!P17:P17)&lt;=SUM('Разделы 5, 6, 7, 8'!P9:P9)),"","Неверно!")</f>
      </c>
      <c r="B930" s="300" t="s">
        <v>2297</v>
      </c>
      <c r="C930" s="298" t="s">
        <v>2308</v>
      </c>
      <c r="D930" s="298" t="s">
        <v>2299</v>
      </c>
      <c r="E930" s="298" t="str">
        <f>CONCATENATE(SUM('Разделы 5, 6, 7, 8'!P17:P17),"&lt;=",SUM('Разделы 5, 6, 7, 8'!P9:P9))</f>
        <v>0&lt;=4</v>
      </c>
      <c r="F930" s="278"/>
    </row>
    <row r="931" spans="1:6" s="180" customFormat="1" ht="25.5">
      <c r="A931" s="302">
        <f>IF((SUM('Разделы 5, 6, 7, 8'!Q17:Q17)&lt;=SUM('Разделы 5, 6, 7, 8'!Q9:Q9)),"","Неверно!")</f>
      </c>
      <c r="B931" s="300" t="s">
        <v>2297</v>
      </c>
      <c r="C931" s="298" t="s">
        <v>2309</v>
      </c>
      <c r="D931" s="298" t="s">
        <v>2299</v>
      </c>
      <c r="E931" s="298" t="str">
        <f>CONCATENATE(SUM('Разделы 5, 6, 7, 8'!Q17:Q17),"&lt;=",SUM('Разделы 5, 6, 7, 8'!Q9:Q9))</f>
        <v>0&lt;=0</v>
      </c>
      <c r="F931" s="278"/>
    </row>
    <row r="932" spans="1:6" s="180" customFormat="1" ht="25.5">
      <c r="A932" s="302">
        <f>IF((SUM('Разделы 5, 6, 7, 8'!R17:R17)&lt;=SUM('Разделы 5, 6, 7, 8'!R9:R9)),"","Неверно!")</f>
      </c>
      <c r="B932" s="300" t="s">
        <v>2297</v>
      </c>
      <c r="C932" s="298" t="s">
        <v>2310</v>
      </c>
      <c r="D932" s="298" t="s">
        <v>2299</v>
      </c>
      <c r="E932" s="298" t="str">
        <f>CONCATENATE(SUM('Разделы 5, 6, 7, 8'!R17:R17),"&lt;=",SUM('Разделы 5, 6, 7, 8'!R9:R9))</f>
        <v>0&lt;=1</v>
      </c>
      <c r="F932" s="278"/>
    </row>
    <row r="933" spans="1:6" s="180" customFormat="1" ht="25.5">
      <c r="A933" s="302">
        <f>IF((SUM('Разделы 5, 6, 7, 8'!P9:P9)&gt;=SUM('Разделы 5, 6, 7, 8'!Q9:R9)),"","Неверно!")</f>
      </c>
      <c r="B933" s="300" t="s">
        <v>2311</v>
      </c>
      <c r="C933" s="298" t="s">
        <v>2447</v>
      </c>
      <c r="D933" s="298" t="s">
        <v>2448</v>
      </c>
      <c r="E933" s="298" t="str">
        <f>CONCATENATE(SUM('Разделы 5, 6, 7, 8'!P9:P9),"&gt;=",SUM('Разделы 5, 6, 7, 8'!Q9:R9))</f>
        <v>4&gt;=1</v>
      </c>
      <c r="F933" s="278"/>
    </row>
    <row r="934" spans="1:6" s="180" customFormat="1" ht="25.5">
      <c r="A934" s="302">
        <f>IF((SUM('Разделы 5, 6, 7, 8'!P10:P10)&gt;=SUM('Разделы 5, 6, 7, 8'!Q10:R10)),"","Неверно!")</f>
      </c>
      <c r="B934" s="300" t="s">
        <v>2311</v>
      </c>
      <c r="C934" s="298" t="s">
        <v>2449</v>
      </c>
      <c r="D934" s="298" t="s">
        <v>2448</v>
      </c>
      <c r="E934" s="298" t="str">
        <f>CONCATENATE(SUM('Разделы 5, 6, 7, 8'!P10:P10),"&gt;=",SUM('Разделы 5, 6, 7, 8'!Q10:R10))</f>
        <v>0&gt;=0</v>
      </c>
      <c r="F934" s="278"/>
    </row>
    <row r="935" spans="1:6" s="180" customFormat="1" ht="25.5">
      <c r="A935" s="302">
        <f>IF((SUM('Разделы 5, 6, 7, 8'!P11:P11)&gt;=SUM('Разделы 5, 6, 7, 8'!Q11:R11)),"","Неверно!")</f>
      </c>
      <c r="B935" s="300" t="s">
        <v>2311</v>
      </c>
      <c r="C935" s="298" t="s">
        <v>2450</v>
      </c>
      <c r="D935" s="298" t="s">
        <v>2448</v>
      </c>
      <c r="E935" s="298" t="str">
        <f>CONCATENATE(SUM('Разделы 5, 6, 7, 8'!P11:P11),"&gt;=",SUM('Разделы 5, 6, 7, 8'!Q11:R11))</f>
        <v>1&gt;=1</v>
      </c>
      <c r="F935" s="278"/>
    </row>
    <row r="936" spans="1:6" s="180" customFormat="1" ht="25.5">
      <c r="A936" s="302">
        <f>IF((SUM('Разделы 5, 6, 7, 8'!P12:P12)&gt;=SUM('Разделы 5, 6, 7, 8'!Q12:R12)),"","Неверно!")</f>
      </c>
      <c r="B936" s="300" t="s">
        <v>2311</v>
      </c>
      <c r="C936" s="298" t="s">
        <v>2451</v>
      </c>
      <c r="D936" s="298" t="s">
        <v>2448</v>
      </c>
      <c r="E936" s="298" t="str">
        <f>CONCATENATE(SUM('Разделы 5, 6, 7, 8'!P12:P12),"&gt;=",SUM('Разделы 5, 6, 7, 8'!Q12:R12))</f>
        <v>2&gt;=0</v>
      </c>
      <c r="F936" s="278"/>
    </row>
    <row r="937" spans="1:6" s="180" customFormat="1" ht="25.5">
      <c r="A937" s="302">
        <f>IF((SUM('Разделы 5, 6, 7, 8'!P13:P13)&gt;=SUM('Разделы 5, 6, 7, 8'!Q13:R13)),"","Неверно!")</f>
      </c>
      <c r="B937" s="300" t="s">
        <v>2311</v>
      </c>
      <c r="C937" s="298" t="s">
        <v>2452</v>
      </c>
      <c r="D937" s="298" t="s">
        <v>2448</v>
      </c>
      <c r="E937" s="298" t="str">
        <f>CONCATENATE(SUM('Разделы 5, 6, 7, 8'!P13:P13),"&gt;=",SUM('Разделы 5, 6, 7, 8'!Q13:R13))</f>
        <v>1&gt;=0</v>
      </c>
      <c r="F937" s="278"/>
    </row>
    <row r="938" spans="1:6" s="180" customFormat="1" ht="25.5">
      <c r="A938" s="302">
        <f>IF((SUM('Разделы 5, 6, 7, 8'!P14:P14)&gt;=SUM('Разделы 5, 6, 7, 8'!Q14:R14)),"","Неверно!")</f>
      </c>
      <c r="B938" s="300" t="s">
        <v>2311</v>
      </c>
      <c r="C938" s="298" t="s">
        <v>2453</v>
      </c>
      <c r="D938" s="298" t="s">
        <v>2448</v>
      </c>
      <c r="E938" s="298" t="str">
        <f>CONCATENATE(SUM('Разделы 5, 6, 7, 8'!P14:P14),"&gt;=",SUM('Разделы 5, 6, 7, 8'!Q14:R14))</f>
        <v>0&gt;=0</v>
      </c>
      <c r="F938" s="278"/>
    </row>
    <row r="939" spans="1:6" s="180" customFormat="1" ht="25.5">
      <c r="A939" s="302">
        <f>IF((SUM('Разделы 5, 6, 7, 8'!P15:P15)&gt;=SUM('Разделы 5, 6, 7, 8'!Q15:R15)),"","Неверно!")</f>
      </c>
      <c r="B939" s="300" t="s">
        <v>2311</v>
      </c>
      <c r="C939" s="298" t="s">
        <v>2454</v>
      </c>
      <c r="D939" s="298" t="s">
        <v>2448</v>
      </c>
      <c r="E939" s="298" t="str">
        <f>CONCATENATE(SUM('Разделы 5, 6, 7, 8'!P15:P15),"&gt;=",SUM('Разделы 5, 6, 7, 8'!Q15:R15))</f>
        <v>4&gt;=1</v>
      </c>
      <c r="F939" s="278"/>
    </row>
    <row r="940" spans="1:6" s="180" customFormat="1" ht="25.5">
      <c r="A940" s="302">
        <f>IF((SUM('Разделы 5, 6, 7, 8'!P16:P16)&gt;=SUM('Разделы 5, 6, 7, 8'!Q16:R16)),"","Неверно!")</f>
      </c>
      <c r="B940" s="300" t="s">
        <v>2311</v>
      </c>
      <c r="C940" s="298" t="s">
        <v>2455</v>
      </c>
      <c r="D940" s="298" t="s">
        <v>2448</v>
      </c>
      <c r="E940" s="298" t="str">
        <f>CONCATENATE(SUM('Разделы 5, 6, 7, 8'!P16:P16),"&gt;=",SUM('Разделы 5, 6, 7, 8'!Q16:R16))</f>
        <v>0&gt;=0</v>
      </c>
      <c r="F940" s="278"/>
    </row>
    <row r="941" spans="1:6" s="180" customFormat="1" ht="25.5">
      <c r="A941" s="302">
        <f>IF((SUM('Разделы 5, 6, 7, 8'!P17:P17)&gt;=SUM('Разделы 5, 6, 7, 8'!Q17:R17)),"","Неверно!")</f>
      </c>
      <c r="B941" s="300" t="s">
        <v>2311</v>
      </c>
      <c r="C941" s="298" t="s">
        <v>2456</v>
      </c>
      <c r="D941" s="298" t="s">
        <v>2448</v>
      </c>
      <c r="E941" s="298" t="str">
        <f>CONCATENATE(SUM('Разделы 5, 6, 7, 8'!P17:P17),"&gt;=",SUM('Разделы 5, 6, 7, 8'!Q17:R17))</f>
        <v>0&gt;=0</v>
      </c>
      <c r="F941" s="278"/>
    </row>
    <row r="942" spans="1:6" s="180" customFormat="1" ht="15.75">
      <c r="A942" s="302">
        <f>IF((SUM('Разделы 1, 2, 3'!C22:C24)=SUM('Разделы 1, 2, 3'!C21:C21)),"","Неверно!")</f>
      </c>
      <c r="B942" s="300" t="s">
        <v>2312</v>
      </c>
      <c r="C942" s="298" t="s">
        <v>1201</v>
      </c>
      <c r="D942" s="298" t="s">
        <v>1202</v>
      </c>
      <c r="E942" s="298" t="str">
        <f>CONCATENATE(SUM('Разделы 1, 2, 3'!C22:C24),"=",SUM('Разделы 1, 2, 3'!C21:C21))</f>
        <v>3561=3561</v>
      </c>
      <c r="F942" s="278"/>
    </row>
    <row r="943" spans="1:6" s="180" customFormat="1" ht="15.75">
      <c r="A943" s="302">
        <f>IF((SUM('Разделы 1, 2, 3'!L22:L24)=SUM('Разделы 1, 2, 3'!L21:L21)),"","Неверно!")</f>
      </c>
      <c r="B943" s="300" t="s">
        <v>2312</v>
      </c>
      <c r="C943" s="298" t="s">
        <v>1203</v>
      </c>
      <c r="D943" s="298" t="s">
        <v>1202</v>
      </c>
      <c r="E943" s="298" t="str">
        <f>CONCATENATE(SUM('Разделы 1, 2, 3'!L22:L24),"=",SUM('Разделы 1, 2, 3'!L21:L21))</f>
        <v>1088=1088</v>
      </c>
      <c r="F943" s="278"/>
    </row>
    <row r="944" spans="1:6" s="180" customFormat="1" ht="15.75">
      <c r="A944" s="302">
        <f>IF((SUM('Разделы 1, 2, 3'!M22:M24)=SUM('Разделы 1, 2, 3'!M21:M21)),"","Неверно!")</f>
      </c>
      <c r="B944" s="300" t="s">
        <v>2312</v>
      </c>
      <c r="C944" s="298" t="s">
        <v>2313</v>
      </c>
      <c r="D944" s="298" t="s">
        <v>1202</v>
      </c>
      <c r="E944" s="298" t="str">
        <f>CONCATENATE(SUM('Разделы 1, 2, 3'!M22:M24),"=",SUM('Разделы 1, 2, 3'!M21:M21))</f>
        <v>1520=1520</v>
      </c>
      <c r="F944" s="278"/>
    </row>
    <row r="945" spans="1:6" s="180" customFormat="1" ht="15.75">
      <c r="A945" s="302">
        <f>IF((SUM('Разделы 1, 2, 3'!D22:D24)=SUM('Разделы 1, 2, 3'!D21:D21)),"","Неверно!")</f>
      </c>
      <c r="B945" s="300" t="s">
        <v>2312</v>
      </c>
      <c r="C945" s="298" t="s">
        <v>1204</v>
      </c>
      <c r="D945" s="298" t="s">
        <v>1202</v>
      </c>
      <c r="E945" s="298" t="str">
        <f>CONCATENATE(SUM('Разделы 1, 2, 3'!D22:D24),"=",SUM('Разделы 1, 2, 3'!D21:D21))</f>
        <v>886=886</v>
      </c>
      <c r="F945" s="278"/>
    </row>
    <row r="946" spans="1:6" s="180" customFormat="1" ht="15.75">
      <c r="A946" s="302">
        <f>IF((SUM('Разделы 1, 2, 3'!E22:E24)=SUM('Разделы 1, 2, 3'!E21:E21)),"","Неверно!")</f>
      </c>
      <c r="B946" s="300" t="s">
        <v>2312</v>
      </c>
      <c r="C946" s="298" t="s">
        <v>1205</v>
      </c>
      <c r="D946" s="298" t="s">
        <v>1202</v>
      </c>
      <c r="E946" s="298" t="str">
        <f>CONCATENATE(SUM('Разделы 1, 2, 3'!E22:E24),"=",SUM('Разделы 1, 2, 3'!E21:E21))</f>
        <v>8=8</v>
      </c>
      <c r="F946" s="278"/>
    </row>
    <row r="947" spans="1:6" s="180" customFormat="1" ht="15.75">
      <c r="A947" s="302">
        <f>IF((SUM('Разделы 1, 2, 3'!F22:F24)=SUM('Разделы 1, 2, 3'!F21:F21)),"","Неверно!")</f>
      </c>
      <c r="B947" s="300" t="s">
        <v>2312</v>
      </c>
      <c r="C947" s="298" t="s">
        <v>1206</v>
      </c>
      <c r="D947" s="298" t="s">
        <v>1202</v>
      </c>
      <c r="E947" s="298" t="str">
        <f>CONCATENATE(SUM('Разделы 1, 2, 3'!F22:F24),"=",SUM('Разделы 1, 2, 3'!F21:F21))</f>
        <v>0=0</v>
      </c>
      <c r="F947" s="278"/>
    </row>
    <row r="948" spans="1:6" s="180" customFormat="1" ht="15.75">
      <c r="A948" s="302">
        <f>IF((SUM('Разделы 1, 2, 3'!G22:G24)=SUM('Разделы 1, 2, 3'!G21:G21)),"","Неверно!")</f>
      </c>
      <c r="B948" s="300" t="s">
        <v>2312</v>
      </c>
      <c r="C948" s="298" t="s">
        <v>1207</v>
      </c>
      <c r="D948" s="298" t="s">
        <v>1202</v>
      </c>
      <c r="E948" s="298" t="str">
        <f>CONCATENATE(SUM('Разделы 1, 2, 3'!G22:G24),"=",SUM('Разделы 1, 2, 3'!G21:G21))</f>
        <v>7=7</v>
      </c>
      <c r="F948" s="278"/>
    </row>
    <row r="949" spans="1:6" s="180" customFormat="1" ht="15.75">
      <c r="A949" s="302">
        <f>IF((SUM('Разделы 1, 2, 3'!H22:H24)=SUM('Разделы 1, 2, 3'!H21:H21)),"","Неверно!")</f>
      </c>
      <c r="B949" s="300" t="s">
        <v>2312</v>
      </c>
      <c r="C949" s="298" t="s">
        <v>1208</v>
      </c>
      <c r="D949" s="298" t="s">
        <v>1202</v>
      </c>
      <c r="E949" s="298" t="str">
        <f>CONCATENATE(SUM('Разделы 1, 2, 3'!H22:H24),"=",SUM('Разделы 1, 2, 3'!H21:H21))</f>
        <v>1=1</v>
      </c>
      <c r="F949" s="278"/>
    </row>
    <row r="950" spans="1:6" s="180" customFormat="1" ht="15.75">
      <c r="A950" s="302">
        <f>IF((SUM('Разделы 1, 2, 3'!I22:I24)=SUM('Разделы 1, 2, 3'!I21:I21)),"","Неверно!")</f>
      </c>
      <c r="B950" s="300" t="s">
        <v>2312</v>
      </c>
      <c r="C950" s="298" t="s">
        <v>1209</v>
      </c>
      <c r="D950" s="298" t="s">
        <v>1202</v>
      </c>
      <c r="E950" s="298" t="str">
        <f>CONCATENATE(SUM('Разделы 1, 2, 3'!I22:I24),"=",SUM('Разделы 1, 2, 3'!I21:I21))</f>
        <v>7=7</v>
      </c>
      <c r="F950" s="278"/>
    </row>
    <row r="951" spans="1:6" s="180" customFormat="1" ht="15.75">
      <c r="A951" s="302">
        <f>IF((SUM('Разделы 1, 2, 3'!J22:J24)=SUM('Разделы 1, 2, 3'!J21:J21)),"","Неверно!")</f>
      </c>
      <c r="B951" s="300" t="s">
        <v>2312</v>
      </c>
      <c r="C951" s="298" t="s">
        <v>1210</v>
      </c>
      <c r="D951" s="298" t="s">
        <v>1202</v>
      </c>
      <c r="E951" s="298" t="str">
        <f>CONCATENATE(SUM('Разделы 1, 2, 3'!J22:J24),"=",SUM('Разделы 1, 2, 3'!J21:J21))</f>
        <v>44=44</v>
      </c>
      <c r="F951" s="278"/>
    </row>
    <row r="952" spans="1:6" s="180" customFormat="1" ht="15.75">
      <c r="A952" s="302">
        <f>IF((SUM('Разделы 1, 2, 3'!K22:K24)=SUM('Разделы 1, 2, 3'!K21:K21)),"","Неверно!")</f>
      </c>
      <c r="B952" s="300" t="s">
        <v>2312</v>
      </c>
      <c r="C952" s="298" t="s">
        <v>1211</v>
      </c>
      <c r="D952" s="298" t="s">
        <v>1202</v>
      </c>
      <c r="E952" s="298" t="str">
        <f>CONCATENATE(SUM('Разделы 1, 2, 3'!K22:K24),"=",SUM('Разделы 1, 2, 3'!K21:K21))</f>
        <v>0=0</v>
      </c>
      <c r="F952" s="278"/>
    </row>
    <row r="953" spans="1:6" s="180" customFormat="1" ht="25.5">
      <c r="A953" s="302">
        <f>IF((SUM('Разделы 5, 6, 7, 8'!E24:E24)&lt;=SUM('Раздел 4'!AJ44:AJ45)),"","Неверно!")</f>
      </c>
      <c r="B953" s="300" t="s">
        <v>2314</v>
      </c>
      <c r="C953" s="298" t="s">
        <v>1212</v>
      </c>
      <c r="D953" s="298" t="s">
        <v>1213</v>
      </c>
      <c r="E953" s="298" t="str">
        <f>CONCATENATE(SUM('Разделы 5, 6, 7, 8'!E24:E24),"&lt;=",SUM('Раздел 4'!AJ44:AJ45))</f>
        <v>0&lt;=0</v>
      </c>
      <c r="F953" s="278"/>
    </row>
    <row r="954" spans="1:6" s="180" customFormat="1" ht="25.5">
      <c r="A954" s="302">
        <f>IF((SUM('Разделы 1, 2, 3'!J9:J9)&lt;=SUM('Разделы 1, 2, 3'!I9:I9)),"","Неверно!")</f>
      </c>
      <c r="B954" s="300" t="s">
        <v>2315</v>
      </c>
      <c r="C954" s="298" t="s">
        <v>458</v>
      </c>
      <c r="D954" s="298" t="s">
        <v>692</v>
      </c>
      <c r="E954" s="298" t="str">
        <f>CONCATENATE(SUM('Разделы 1, 2, 3'!J9:J9),"&lt;=",SUM('Разделы 1, 2, 3'!I9:I9))</f>
        <v>0&lt;=3371</v>
      </c>
      <c r="F954" s="278"/>
    </row>
    <row r="955" spans="1:6" s="180" customFormat="1" ht="25.5">
      <c r="A955" s="302">
        <f>IF((SUM('Разделы 1, 2, 3'!J10:J10)&lt;=SUM('Разделы 1, 2, 3'!I10:I10)),"","Неверно!")</f>
      </c>
      <c r="B955" s="300" t="s">
        <v>2315</v>
      </c>
      <c r="C955" s="298" t="s">
        <v>459</v>
      </c>
      <c r="D955" s="298" t="s">
        <v>692</v>
      </c>
      <c r="E955" s="298" t="str">
        <f>CONCATENATE(SUM('Разделы 1, 2, 3'!J10:J10),"&lt;=",SUM('Разделы 1, 2, 3'!I10:I10))</f>
        <v>0&lt;=792</v>
      </c>
      <c r="F955" s="278"/>
    </row>
    <row r="956" spans="1:6" s="180" customFormat="1" ht="25.5">
      <c r="A956" s="302">
        <f>IF((SUM('Разделы 1, 2, 3'!J11:J11)&lt;=SUM('Разделы 1, 2, 3'!I11:I11)),"","Неверно!")</f>
      </c>
      <c r="B956" s="300" t="s">
        <v>2315</v>
      </c>
      <c r="C956" s="298" t="s">
        <v>460</v>
      </c>
      <c r="D956" s="298" t="s">
        <v>692</v>
      </c>
      <c r="E956" s="298" t="str">
        <f>CONCATENATE(SUM('Разделы 1, 2, 3'!J11:J11),"&lt;=",SUM('Разделы 1, 2, 3'!I11:I11))</f>
        <v>0&lt;=46</v>
      </c>
      <c r="F956" s="278"/>
    </row>
    <row r="957" spans="1:6" s="180" customFormat="1" ht="25.5">
      <c r="A957" s="302">
        <f>IF((SUM('Разделы 1, 2, 3'!J12:J12)&lt;=SUM('Разделы 1, 2, 3'!I12:I12)),"","Неверно!")</f>
      </c>
      <c r="B957" s="300" t="s">
        <v>2315</v>
      </c>
      <c r="C957" s="298" t="s">
        <v>461</v>
      </c>
      <c r="D957" s="298" t="s">
        <v>692</v>
      </c>
      <c r="E957" s="298" t="str">
        <f>CONCATENATE(SUM('Разделы 1, 2, 3'!J12:J12),"&lt;=",SUM('Разделы 1, 2, 3'!I12:I12))</f>
        <v>0&lt;=1671</v>
      </c>
      <c r="F957" s="278"/>
    </row>
    <row r="958" spans="1:6" s="180" customFormat="1" ht="25.5">
      <c r="A958" s="302">
        <f>IF((SUM('Разделы 1, 2, 3'!J13:J13)&lt;=SUM('Разделы 1, 2, 3'!I13:I13)),"","Неверно!")</f>
      </c>
      <c r="B958" s="300" t="s">
        <v>2315</v>
      </c>
      <c r="C958" s="298" t="s">
        <v>462</v>
      </c>
      <c r="D958" s="298" t="s">
        <v>692</v>
      </c>
      <c r="E958" s="298" t="str">
        <f>CONCATENATE(SUM('Разделы 1, 2, 3'!J13:J13),"&lt;=",SUM('Разделы 1, 2, 3'!I13:I13))</f>
        <v>0&lt;=862</v>
      </c>
      <c r="F958" s="278"/>
    </row>
    <row r="959" spans="1:6" s="180" customFormat="1" ht="25.5">
      <c r="A959" s="302">
        <f>IF((SUM('Разделы 5, 6, 7, 8'!J9:J9)&gt;=SUM('Разделы 5, 6, 7, 8'!K9:L9)),"","Неверно!")</f>
      </c>
      <c r="B959" s="300" t="s">
        <v>2316</v>
      </c>
      <c r="C959" s="298" t="s">
        <v>449</v>
      </c>
      <c r="D959" s="298" t="s">
        <v>1794</v>
      </c>
      <c r="E959" s="298" t="str">
        <f>CONCATENATE(SUM('Разделы 5, 6, 7, 8'!J9:J9),"&gt;=",SUM('Разделы 5, 6, 7, 8'!K9:L9))</f>
        <v>420&gt;=52</v>
      </c>
      <c r="F959" s="278"/>
    </row>
    <row r="960" spans="1:6" s="180" customFormat="1" ht="25.5">
      <c r="A960" s="302">
        <f>IF((SUM('Разделы 5, 6, 7, 8'!J10:J10)&gt;=SUM('Разделы 5, 6, 7, 8'!K10:L10)),"","Неверно!")</f>
      </c>
      <c r="B960" s="300" t="s">
        <v>2316</v>
      </c>
      <c r="C960" s="298" t="s">
        <v>450</v>
      </c>
      <c r="D960" s="298" t="s">
        <v>1794</v>
      </c>
      <c r="E960" s="298" t="str">
        <f>CONCATENATE(SUM('Разделы 5, 6, 7, 8'!J10:J10),"&gt;=",SUM('Разделы 5, 6, 7, 8'!K10:L10))</f>
        <v>133&gt;=16</v>
      </c>
      <c r="F960" s="278"/>
    </row>
    <row r="961" spans="1:6" s="180" customFormat="1" ht="25.5">
      <c r="A961" s="302">
        <f>IF((SUM('Разделы 5, 6, 7, 8'!J11:J11)&gt;=SUM('Разделы 5, 6, 7, 8'!K11:L11)),"","Неверно!")</f>
      </c>
      <c r="B961" s="300" t="s">
        <v>2316</v>
      </c>
      <c r="C961" s="298" t="s">
        <v>451</v>
      </c>
      <c r="D961" s="298" t="s">
        <v>1794</v>
      </c>
      <c r="E961" s="298" t="str">
        <f>CONCATENATE(SUM('Разделы 5, 6, 7, 8'!J11:J11),"&gt;=",SUM('Разделы 5, 6, 7, 8'!K11:L11))</f>
        <v>148&gt;=15</v>
      </c>
      <c r="F961" s="278"/>
    </row>
    <row r="962" spans="1:6" s="180" customFormat="1" ht="25.5">
      <c r="A962" s="302">
        <f>IF((SUM('Разделы 5, 6, 7, 8'!J12:J12)&gt;=SUM('Разделы 5, 6, 7, 8'!K12:L12)),"","Неверно!")</f>
      </c>
      <c r="B962" s="300" t="s">
        <v>2316</v>
      </c>
      <c r="C962" s="298" t="s">
        <v>452</v>
      </c>
      <c r="D962" s="298" t="s">
        <v>1794</v>
      </c>
      <c r="E962" s="298" t="str">
        <f>CONCATENATE(SUM('Разделы 5, 6, 7, 8'!J12:J12),"&gt;=",SUM('Разделы 5, 6, 7, 8'!K12:L12))</f>
        <v>120&gt;=16</v>
      </c>
      <c r="F962" s="278"/>
    </row>
    <row r="963" spans="1:6" s="180" customFormat="1" ht="25.5">
      <c r="A963" s="302">
        <f>IF((SUM('Разделы 5, 6, 7, 8'!J13:J13)&gt;=SUM('Разделы 5, 6, 7, 8'!K13:L13)),"","Неверно!")</f>
      </c>
      <c r="B963" s="300" t="s">
        <v>2316</v>
      </c>
      <c r="C963" s="298" t="s">
        <v>453</v>
      </c>
      <c r="D963" s="298" t="s">
        <v>1794</v>
      </c>
      <c r="E963" s="298" t="str">
        <f>CONCATENATE(SUM('Разделы 5, 6, 7, 8'!J13:J13),"&gt;=",SUM('Разделы 5, 6, 7, 8'!K13:L13))</f>
        <v>19&gt;=5</v>
      </c>
      <c r="F963" s="278"/>
    </row>
    <row r="964" spans="1:6" s="180" customFormat="1" ht="25.5">
      <c r="A964" s="302">
        <f>IF((SUM('Разделы 5, 6, 7, 8'!J14:J14)&gt;=SUM('Разделы 5, 6, 7, 8'!K14:L14)),"","Неверно!")</f>
      </c>
      <c r="B964" s="300" t="s">
        <v>2316</v>
      </c>
      <c r="C964" s="298" t="s">
        <v>454</v>
      </c>
      <c r="D964" s="298" t="s">
        <v>1794</v>
      </c>
      <c r="E964" s="298" t="str">
        <f>CONCATENATE(SUM('Разделы 5, 6, 7, 8'!J14:J14),"&gt;=",SUM('Разделы 5, 6, 7, 8'!K14:L14))</f>
        <v>0&gt;=0</v>
      </c>
      <c r="F964" s="278"/>
    </row>
    <row r="965" spans="1:6" s="180" customFormat="1" ht="25.5">
      <c r="A965" s="302">
        <f>IF((SUM('Разделы 5, 6, 7, 8'!J15:J15)&gt;=SUM('Разделы 5, 6, 7, 8'!K15:L15)),"","Неверно!")</f>
      </c>
      <c r="B965" s="300" t="s">
        <v>2316</v>
      </c>
      <c r="C965" s="298" t="s">
        <v>455</v>
      </c>
      <c r="D965" s="298" t="s">
        <v>1794</v>
      </c>
      <c r="E965" s="298" t="str">
        <f>CONCATENATE(SUM('Разделы 5, 6, 7, 8'!J15:J15),"&gt;=",SUM('Разделы 5, 6, 7, 8'!K15:L15))</f>
        <v>0&gt;=0</v>
      </c>
      <c r="F965" s="278"/>
    </row>
    <row r="966" spans="1:6" s="180" customFormat="1" ht="25.5">
      <c r="A966" s="302">
        <f>IF((SUM('Разделы 5, 6, 7, 8'!J16:J16)&gt;=SUM('Разделы 5, 6, 7, 8'!K16:L16)),"","Неверно!")</f>
      </c>
      <c r="B966" s="300" t="s">
        <v>2316</v>
      </c>
      <c r="C966" s="298" t="s">
        <v>456</v>
      </c>
      <c r="D966" s="298" t="s">
        <v>1794</v>
      </c>
      <c r="E966" s="298" t="str">
        <f>CONCATENATE(SUM('Разделы 5, 6, 7, 8'!J16:J16),"&gt;=",SUM('Разделы 5, 6, 7, 8'!K16:L16))</f>
        <v>0&gt;=0</v>
      </c>
      <c r="F966" s="278"/>
    </row>
    <row r="967" spans="1:6" s="180" customFormat="1" ht="25.5">
      <c r="A967" s="302">
        <f>IF((SUM('Разделы 5, 6, 7, 8'!J17:J17)&gt;=SUM('Разделы 5, 6, 7, 8'!K17:L17)),"","Неверно!")</f>
      </c>
      <c r="B967" s="300" t="s">
        <v>2316</v>
      </c>
      <c r="C967" s="298" t="s">
        <v>457</v>
      </c>
      <c r="D967" s="298" t="s">
        <v>1794</v>
      </c>
      <c r="E967" s="298" t="str">
        <f>CONCATENATE(SUM('Разделы 5, 6, 7, 8'!J17:J17),"&gt;=",SUM('Разделы 5, 6, 7, 8'!K17:L17))</f>
        <v>2&gt;=0</v>
      </c>
      <c r="F967" s="278"/>
    </row>
    <row r="968" spans="1:6" s="180" customFormat="1" ht="15.75">
      <c r="A968" s="302">
        <f>IF((SUM('Разделы 5, 6, 7, 8'!S26:S26)&lt;=SUM('Разделы 5, 6, 7, 8'!P26:P26)),"","Неверно!")</f>
      </c>
      <c r="B968" s="300" t="s">
        <v>2317</v>
      </c>
      <c r="C968" s="298" t="s">
        <v>2318</v>
      </c>
      <c r="D968" s="298" t="s">
        <v>2319</v>
      </c>
      <c r="E968" s="298" t="str">
        <f>CONCATENATE(SUM('Разделы 5, 6, 7, 8'!S26:S26),"&lt;=",SUM('Разделы 5, 6, 7, 8'!P26:P26))</f>
        <v>0&lt;=0</v>
      </c>
      <c r="F968" s="278"/>
    </row>
    <row r="969" spans="1:6" s="180" customFormat="1" ht="15.75">
      <c r="A969" s="302">
        <f>IF((SUM('Разделы 5, 6, 7, 8'!S27:S27)&lt;=SUM('Разделы 5, 6, 7, 8'!P27:P27)),"","Неверно!")</f>
      </c>
      <c r="B969" s="300" t="s">
        <v>2317</v>
      </c>
      <c r="C969" s="298" t="s">
        <v>2320</v>
      </c>
      <c r="D969" s="298" t="s">
        <v>2319</v>
      </c>
      <c r="E969" s="298" t="str">
        <f>CONCATENATE(SUM('Разделы 5, 6, 7, 8'!S27:S27),"&lt;=",SUM('Разделы 5, 6, 7, 8'!P27:P27))</f>
        <v>0&lt;=0</v>
      </c>
      <c r="F969" s="278"/>
    </row>
    <row r="970" spans="1:6" s="180" customFormat="1" ht="15.75">
      <c r="A970" s="302">
        <f>IF((SUM('Разделы 5, 6, 7, 8'!S28:S28)&lt;=SUM('Разделы 5, 6, 7, 8'!P28:P28)),"","Неверно!")</f>
      </c>
      <c r="B970" s="300" t="s">
        <v>2317</v>
      </c>
      <c r="C970" s="298" t="s">
        <v>2321</v>
      </c>
      <c r="D970" s="298" t="s">
        <v>2319</v>
      </c>
      <c r="E970" s="298" t="str">
        <f>CONCATENATE(SUM('Разделы 5, 6, 7, 8'!S28:S28),"&lt;=",SUM('Разделы 5, 6, 7, 8'!P28:P28))</f>
        <v>0&lt;=0</v>
      </c>
      <c r="F970" s="278"/>
    </row>
    <row r="971" spans="1:6" s="180" customFormat="1" ht="15.75">
      <c r="A971" s="302">
        <f>IF((SUM('Разделы 5, 6, 7, 8'!S29:S29)&lt;=SUM('Разделы 5, 6, 7, 8'!P29:P29)),"","Неверно!")</f>
      </c>
      <c r="B971" s="300" t="s">
        <v>2317</v>
      </c>
      <c r="C971" s="298" t="s">
        <v>2322</v>
      </c>
      <c r="D971" s="298" t="s">
        <v>2319</v>
      </c>
      <c r="E971" s="298" t="str">
        <f>CONCATENATE(SUM('Разделы 5, 6, 7, 8'!S29:S29),"&lt;=",SUM('Разделы 5, 6, 7, 8'!P29:P29))</f>
        <v>0&lt;=0</v>
      </c>
      <c r="F971" s="278"/>
    </row>
    <row r="972" spans="1:6" s="180" customFormat="1" ht="15.75">
      <c r="A972" s="302">
        <f>IF((SUM('Разделы 5, 6, 7, 8'!S30:S30)&lt;=SUM('Разделы 5, 6, 7, 8'!P30:P30)),"","Неверно!")</f>
      </c>
      <c r="B972" s="300" t="s">
        <v>2317</v>
      </c>
      <c r="C972" s="298" t="s">
        <v>2323</v>
      </c>
      <c r="D972" s="298" t="s">
        <v>2319</v>
      </c>
      <c r="E972" s="298" t="str">
        <f>CONCATENATE(SUM('Разделы 5, 6, 7, 8'!S30:S30),"&lt;=",SUM('Разделы 5, 6, 7, 8'!P30:P30))</f>
        <v>0&lt;=0</v>
      </c>
      <c r="F972" s="278"/>
    </row>
    <row r="973" spans="1:6" s="180" customFormat="1" ht="15.75">
      <c r="A973" s="302">
        <f>IF((SUM('Разделы 5, 6, 7, 8'!S31:S31)&lt;=SUM('Разделы 5, 6, 7, 8'!P31:P31)),"","Неверно!")</f>
      </c>
      <c r="B973" s="300" t="s">
        <v>2317</v>
      </c>
      <c r="C973" s="298" t="s">
        <v>2324</v>
      </c>
      <c r="D973" s="298" t="s">
        <v>2319</v>
      </c>
      <c r="E973" s="298" t="str">
        <f>CONCATENATE(SUM('Разделы 5, 6, 7, 8'!S31:S31),"&lt;=",SUM('Разделы 5, 6, 7, 8'!P31:P31))</f>
        <v>0&lt;=0</v>
      </c>
      <c r="F973" s="278"/>
    </row>
    <row r="974" spans="1:6" s="180" customFormat="1" ht="15.75">
      <c r="A974" s="302">
        <f>IF((SUM('Разделы 5, 6, 7, 8'!S32:S32)&lt;=SUM('Разделы 5, 6, 7, 8'!P32:P32)),"","Неверно!")</f>
      </c>
      <c r="B974" s="300" t="s">
        <v>2317</v>
      </c>
      <c r="C974" s="298" t="s">
        <v>2325</v>
      </c>
      <c r="D974" s="298" t="s">
        <v>2319</v>
      </c>
      <c r="E974" s="298" t="str">
        <f>CONCATENATE(SUM('Разделы 5, 6, 7, 8'!S32:S32),"&lt;=",SUM('Разделы 5, 6, 7, 8'!P32:P32))</f>
        <v>0&lt;=0</v>
      </c>
      <c r="F974" s="278"/>
    </row>
    <row r="975" spans="1:6" s="180" customFormat="1" ht="15.75">
      <c r="A975" s="302">
        <f>IF((SUM('Разделы 5, 6, 7, 8'!S33:S33)&lt;=SUM('Разделы 5, 6, 7, 8'!P33:P33)),"","Неверно!")</f>
      </c>
      <c r="B975" s="300" t="s">
        <v>2317</v>
      </c>
      <c r="C975" s="298" t="s">
        <v>2326</v>
      </c>
      <c r="D975" s="298" t="s">
        <v>2319</v>
      </c>
      <c r="E975" s="298" t="str">
        <f>CONCATENATE(SUM('Разделы 5, 6, 7, 8'!S33:S33),"&lt;=",SUM('Разделы 5, 6, 7, 8'!P33:P33))</f>
        <v>0&lt;=0</v>
      </c>
      <c r="F975" s="278"/>
    </row>
    <row r="976" spans="1:6" s="180" customFormat="1" ht="15.75">
      <c r="A976" s="302">
        <f>IF((SUM('Разделы 5, 6, 7, 8'!S34:S34)&lt;=SUM('Разделы 5, 6, 7, 8'!P34:P34)),"","Неверно!")</f>
      </c>
      <c r="B976" s="300" t="s">
        <v>2317</v>
      </c>
      <c r="C976" s="298" t="s">
        <v>2327</v>
      </c>
      <c r="D976" s="298" t="s">
        <v>2319</v>
      </c>
      <c r="E976" s="298" t="str">
        <f>CONCATENATE(SUM('Разделы 5, 6, 7, 8'!S34:S34),"&lt;=",SUM('Разделы 5, 6, 7, 8'!P34:P34))</f>
        <v>0&lt;=0</v>
      </c>
      <c r="F976" s="278"/>
    </row>
    <row r="977" spans="1:6" s="180" customFormat="1" ht="15.75">
      <c r="A977" s="302">
        <f>IF((SUM('Раздел 4'!F10:F10)=SUM('Раздел 4'!F52:F54)),"","Неверно!")</f>
      </c>
      <c r="B977" s="300" t="s">
        <v>2328</v>
      </c>
      <c r="C977" s="298" t="s">
        <v>1214</v>
      </c>
      <c r="D977" s="298" t="s">
        <v>1215</v>
      </c>
      <c r="E977" s="298" t="str">
        <f>CONCATENATE(SUM('Раздел 4'!F10:F10),"=",SUM('Раздел 4'!F52:F54))</f>
        <v>909=909</v>
      </c>
      <c r="F977" s="278"/>
    </row>
    <row r="978" spans="1:6" s="180" customFormat="1" ht="15.75">
      <c r="A978" s="302">
        <f>IF((SUM('Раздел 4'!O10:O10)=SUM('Раздел 4'!O52:O54)),"","Неверно!")</f>
      </c>
      <c r="B978" s="300" t="s">
        <v>2328</v>
      </c>
      <c r="C978" s="298" t="s">
        <v>1216</v>
      </c>
      <c r="D978" s="298" t="s">
        <v>1215</v>
      </c>
      <c r="E978" s="298" t="str">
        <f>CONCATENATE(SUM('Раздел 4'!O10:O10),"=",SUM('Раздел 4'!O52:O54))</f>
        <v>0=0</v>
      </c>
      <c r="F978" s="278"/>
    </row>
    <row r="979" spans="1:6" s="180" customFormat="1" ht="15.75">
      <c r="A979" s="302">
        <f>IF((SUM('Раздел 4'!P10:P10)=SUM('Раздел 4'!P52:P54)),"","Неверно!")</f>
      </c>
      <c r="B979" s="300" t="s">
        <v>2328</v>
      </c>
      <c r="C979" s="298" t="s">
        <v>1217</v>
      </c>
      <c r="D979" s="298" t="s">
        <v>1215</v>
      </c>
      <c r="E979" s="298" t="str">
        <f>CONCATENATE(SUM('Раздел 4'!P10:P10),"=",SUM('Раздел 4'!P52:P54))</f>
        <v>0=0</v>
      </c>
      <c r="F979" s="278"/>
    </row>
    <row r="980" spans="1:6" s="180" customFormat="1" ht="15.75">
      <c r="A980" s="302">
        <f>IF((SUM('Раздел 4'!Q10:Q10)=SUM('Раздел 4'!Q52:Q54)),"","Неверно!")</f>
      </c>
      <c r="B980" s="300" t="s">
        <v>2328</v>
      </c>
      <c r="C980" s="298" t="s">
        <v>1218</v>
      </c>
      <c r="D980" s="298" t="s">
        <v>1215</v>
      </c>
      <c r="E980" s="298" t="str">
        <f>CONCATENATE(SUM('Раздел 4'!Q10:Q10),"=",SUM('Раздел 4'!Q52:Q54))</f>
        <v>57=57</v>
      </c>
      <c r="F980" s="278"/>
    </row>
    <row r="981" spans="1:6" s="180" customFormat="1" ht="15.75">
      <c r="A981" s="302">
        <f>IF((SUM('Раздел 4'!R10:R10)=SUM('Раздел 4'!R52:R54)),"","Неверно!")</f>
      </c>
      <c r="B981" s="300" t="s">
        <v>2328</v>
      </c>
      <c r="C981" s="298" t="s">
        <v>1219</v>
      </c>
      <c r="D981" s="298" t="s">
        <v>1215</v>
      </c>
      <c r="E981" s="298" t="str">
        <f>CONCATENATE(SUM('Раздел 4'!R10:R10),"=",SUM('Раздел 4'!R52:R54))</f>
        <v>0=0</v>
      </c>
      <c r="F981" s="278"/>
    </row>
    <row r="982" spans="1:6" s="180" customFormat="1" ht="15.75">
      <c r="A982" s="302">
        <f>IF((SUM('Раздел 4'!S10:S10)=SUM('Раздел 4'!S52:S54)),"","Неверно!")</f>
      </c>
      <c r="B982" s="300" t="s">
        <v>2328</v>
      </c>
      <c r="C982" s="298" t="s">
        <v>1220</v>
      </c>
      <c r="D982" s="298" t="s">
        <v>1215</v>
      </c>
      <c r="E982" s="298" t="str">
        <f>CONCATENATE(SUM('Раздел 4'!S10:S10),"=",SUM('Раздел 4'!S52:S54))</f>
        <v>3=3</v>
      </c>
      <c r="F982" s="278"/>
    </row>
    <row r="983" spans="1:6" s="180" customFormat="1" ht="15.75">
      <c r="A983" s="302">
        <f>IF((SUM('Раздел 4'!T10:T10)=SUM('Раздел 4'!T52:T54)),"","Неверно!")</f>
      </c>
      <c r="B983" s="300" t="s">
        <v>2328</v>
      </c>
      <c r="C983" s="298" t="s">
        <v>1221</v>
      </c>
      <c r="D983" s="298" t="s">
        <v>1215</v>
      </c>
      <c r="E983" s="298" t="str">
        <f>CONCATENATE(SUM('Раздел 4'!T10:T10),"=",SUM('Раздел 4'!T52:T54))</f>
        <v>0=0</v>
      </c>
      <c r="F983" s="278"/>
    </row>
    <row r="984" spans="1:6" s="180" customFormat="1" ht="15.75">
      <c r="A984" s="302">
        <f>IF((SUM('Раздел 4'!U10:U10)=SUM('Раздел 4'!U52:U54)),"","Неверно!")</f>
      </c>
      <c r="B984" s="300" t="s">
        <v>2328</v>
      </c>
      <c r="C984" s="298" t="s">
        <v>1222</v>
      </c>
      <c r="D984" s="298" t="s">
        <v>1215</v>
      </c>
      <c r="E984" s="298" t="str">
        <f>CONCATENATE(SUM('Раздел 4'!U10:U10),"=",SUM('Раздел 4'!U52:U54))</f>
        <v>67=67</v>
      </c>
      <c r="F984" s="278"/>
    </row>
    <row r="985" spans="1:6" s="180" customFormat="1" ht="15.75">
      <c r="A985" s="302">
        <f>IF((SUM('Раздел 4'!V10:V10)=SUM('Раздел 4'!V52:V54)),"","Неверно!")</f>
      </c>
      <c r="B985" s="300" t="s">
        <v>2328</v>
      </c>
      <c r="C985" s="298" t="s">
        <v>1223</v>
      </c>
      <c r="D985" s="298" t="s">
        <v>1215</v>
      </c>
      <c r="E985" s="298" t="str">
        <f>CONCATENATE(SUM('Раздел 4'!V10:V10),"=",SUM('Раздел 4'!V52:V54))</f>
        <v>5=5</v>
      </c>
      <c r="F985" s="278"/>
    </row>
    <row r="986" spans="1:6" s="180" customFormat="1" ht="15.75">
      <c r="A986" s="302">
        <f>IF((SUM('Раздел 4'!W10:W10)=SUM('Раздел 4'!W52:W54)),"","Неверно!")</f>
      </c>
      <c r="B986" s="300" t="s">
        <v>2328</v>
      </c>
      <c r="C986" s="298" t="s">
        <v>1224</v>
      </c>
      <c r="D986" s="298" t="s">
        <v>1215</v>
      </c>
      <c r="E986" s="298" t="str">
        <f>CONCATENATE(SUM('Раздел 4'!W10:W10),"=",SUM('Раздел 4'!W52:W54))</f>
        <v>75=75</v>
      </c>
      <c r="F986" s="278"/>
    </row>
    <row r="987" spans="1:6" s="180" customFormat="1" ht="15.75">
      <c r="A987" s="302">
        <f>IF((SUM('Раздел 4'!X10:X10)=SUM('Раздел 4'!X52:X54)),"","Неверно!")</f>
      </c>
      <c r="B987" s="300" t="s">
        <v>2328</v>
      </c>
      <c r="C987" s="298" t="s">
        <v>1225</v>
      </c>
      <c r="D987" s="298" t="s">
        <v>1215</v>
      </c>
      <c r="E987" s="298" t="str">
        <f>CONCATENATE(SUM('Раздел 4'!X10:X10),"=",SUM('Раздел 4'!X52:X54))</f>
        <v>0=0</v>
      </c>
      <c r="F987" s="278"/>
    </row>
    <row r="988" spans="1:6" s="180" customFormat="1" ht="15.75">
      <c r="A988" s="302">
        <f>IF((SUM('Раздел 4'!G10:G10)=SUM('Раздел 4'!G52:G54)),"","Неверно!")</f>
      </c>
      <c r="B988" s="300" t="s">
        <v>2328</v>
      </c>
      <c r="C988" s="298" t="s">
        <v>1226</v>
      </c>
      <c r="D988" s="298" t="s">
        <v>1215</v>
      </c>
      <c r="E988" s="298" t="str">
        <f>CONCATENATE(SUM('Раздел 4'!G10:G10),"=",SUM('Раздел 4'!G52:G54))</f>
        <v>0=0</v>
      </c>
      <c r="F988" s="278"/>
    </row>
    <row r="989" spans="1:6" s="180" customFormat="1" ht="15.75">
      <c r="A989" s="302">
        <f>IF((SUM('Раздел 4'!Y10:Y10)=SUM('Раздел 4'!Y52:Y54)),"","Неверно!")</f>
      </c>
      <c r="B989" s="300" t="s">
        <v>2328</v>
      </c>
      <c r="C989" s="298" t="s">
        <v>1227</v>
      </c>
      <c r="D989" s="298" t="s">
        <v>1215</v>
      </c>
      <c r="E989" s="298" t="str">
        <f>CONCATENATE(SUM('Раздел 4'!Y10:Y10),"=",SUM('Раздел 4'!Y52:Y54))</f>
        <v>3=3</v>
      </c>
      <c r="F989" s="278"/>
    </row>
    <row r="990" spans="1:6" s="180" customFormat="1" ht="15.75">
      <c r="A990" s="302">
        <f>IF((SUM('Раздел 4'!Z10:Z10)=SUM('Раздел 4'!Z52:Z54)),"","Неверно!")</f>
      </c>
      <c r="B990" s="300" t="s">
        <v>2328</v>
      </c>
      <c r="C990" s="298" t="s">
        <v>1228</v>
      </c>
      <c r="D990" s="298" t="s">
        <v>1215</v>
      </c>
      <c r="E990" s="298" t="str">
        <f>CONCATENATE(SUM('Раздел 4'!Z10:Z10),"=",SUM('Раздел 4'!Z52:Z54))</f>
        <v>0=0</v>
      </c>
      <c r="F990" s="278"/>
    </row>
    <row r="991" spans="1:6" s="180" customFormat="1" ht="15.75">
      <c r="A991" s="302">
        <f>IF((SUM('Раздел 4'!AA10:AA10)=SUM('Раздел 4'!AA52:AA54)),"","Неверно!")</f>
      </c>
      <c r="B991" s="300" t="s">
        <v>2328</v>
      </c>
      <c r="C991" s="298" t="s">
        <v>1229</v>
      </c>
      <c r="D991" s="298" t="s">
        <v>1215</v>
      </c>
      <c r="E991" s="298" t="str">
        <f>CONCATENATE(SUM('Раздел 4'!AA10:AA10),"=",SUM('Раздел 4'!AA52:AA54))</f>
        <v>0=0</v>
      </c>
      <c r="F991" s="278"/>
    </row>
    <row r="992" spans="1:6" s="180" customFormat="1" ht="15.75">
      <c r="A992" s="302">
        <f>IF((SUM('Раздел 4'!AB10:AB10)=SUM('Раздел 4'!AB52:AB54)),"","Неверно!")</f>
      </c>
      <c r="B992" s="300" t="s">
        <v>2328</v>
      </c>
      <c r="C992" s="298" t="s">
        <v>1230</v>
      </c>
      <c r="D992" s="298" t="s">
        <v>1215</v>
      </c>
      <c r="E992" s="298" t="str">
        <f>CONCATENATE(SUM('Раздел 4'!AB10:AB10),"=",SUM('Раздел 4'!AB52:AB54))</f>
        <v>0=0</v>
      </c>
      <c r="F992" s="278"/>
    </row>
    <row r="993" spans="1:6" s="180" customFormat="1" ht="15.75">
      <c r="A993" s="302">
        <f>IF((SUM('Раздел 4'!AC10:AC10)=SUM('Раздел 4'!AC52:AC54)),"","Неверно!")</f>
      </c>
      <c r="B993" s="300" t="s">
        <v>2328</v>
      </c>
      <c r="C993" s="298" t="s">
        <v>1231</v>
      </c>
      <c r="D993" s="298" t="s">
        <v>1215</v>
      </c>
      <c r="E993" s="298" t="str">
        <f>CONCATENATE(SUM('Раздел 4'!AC10:AC10),"=",SUM('Раздел 4'!AC52:AC54))</f>
        <v>3=3</v>
      </c>
      <c r="F993" s="278"/>
    </row>
    <row r="994" spans="1:6" s="180" customFormat="1" ht="15.75">
      <c r="A994" s="302">
        <f>IF((SUM('Раздел 4'!AD10:AD10)=SUM('Раздел 4'!AD52:AD54)),"","Неверно!")</f>
      </c>
      <c r="B994" s="300" t="s">
        <v>2328</v>
      </c>
      <c r="C994" s="298" t="s">
        <v>1232</v>
      </c>
      <c r="D994" s="298" t="s">
        <v>1215</v>
      </c>
      <c r="E994" s="298" t="str">
        <f>CONCATENATE(SUM('Раздел 4'!AD10:AD10),"=",SUM('Раздел 4'!AD52:AD54))</f>
        <v>0=0</v>
      </c>
      <c r="F994" s="278"/>
    </row>
    <row r="995" spans="1:6" s="180" customFormat="1" ht="15.75">
      <c r="A995" s="302">
        <f>IF((SUM('Раздел 4'!AE10:AE10)=SUM('Раздел 4'!AE52:AE54)),"","Неверно!")</f>
      </c>
      <c r="B995" s="300" t="s">
        <v>2328</v>
      </c>
      <c r="C995" s="298" t="s">
        <v>1233</v>
      </c>
      <c r="D995" s="298" t="s">
        <v>1215</v>
      </c>
      <c r="E995" s="298" t="str">
        <f>CONCATENATE(SUM('Раздел 4'!AE10:AE10),"=",SUM('Раздел 4'!AE52:AE54))</f>
        <v>0=0</v>
      </c>
      <c r="F995" s="278"/>
    </row>
    <row r="996" spans="1:6" s="180" customFormat="1" ht="15.75">
      <c r="A996" s="302">
        <f>IF((SUM('Раздел 4'!AF10:AF10)=SUM('Раздел 4'!AF52:AF54)),"","Неверно!")</f>
      </c>
      <c r="B996" s="300" t="s">
        <v>2328</v>
      </c>
      <c r="C996" s="298" t="s">
        <v>1234</v>
      </c>
      <c r="D996" s="298" t="s">
        <v>1215</v>
      </c>
      <c r="E996" s="298" t="str">
        <f>CONCATENATE(SUM('Раздел 4'!AF10:AF10),"=",SUM('Раздел 4'!AF52:AF54))</f>
        <v>1=1</v>
      </c>
      <c r="F996" s="278"/>
    </row>
    <row r="997" spans="1:6" s="180" customFormat="1" ht="15.75">
      <c r="A997" s="302">
        <f>IF((SUM('Раздел 4'!AG10:AG10)=SUM('Раздел 4'!AG52:AG54)),"","Неверно!")</f>
      </c>
      <c r="B997" s="300" t="s">
        <v>2328</v>
      </c>
      <c r="C997" s="298" t="s">
        <v>1235</v>
      </c>
      <c r="D997" s="298" t="s">
        <v>1215</v>
      </c>
      <c r="E997" s="298" t="str">
        <f>CONCATENATE(SUM('Раздел 4'!AG10:AG10),"=",SUM('Раздел 4'!AG52:AG54))</f>
        <v>22=22</v>
      </c>
      <c r="F997" s="278"/>
    </row>
    <row r="998" spans="1:6" s="180" customFormat="1" ht="15.75">
      <c r="A998" s="302">
        <f>IF((SUM('Раздел 4'!AH10:AH10)=SUM('Раздел 4'!AH52:AH54)),"","Неверно!")</f>
      </c>
      <c r="B998" s="300" t="s">
        <v>2328</v>
      </c>
      <c r="C998" s="298" t="s">
        <v>1236</v>
      </c>
      <c r="D998" s="298" t="s">
        <v>1215</v>
      </c>
      <c r="E998" s="298" t="str">
        <f>CONCATENATE(SUM('Раздел 4'!AH10:AH10),"=",SUM('Раздел 4'!AH52:AH54))</f>
        <v>240=240</v>
      </c>
      <c r="F998" s="278"/>
    </row>
    <row r="999" spans="1:6" s="180" customFormat="1" ht="15.75">
      <c r="A999" s="302">
        <f>IF((SUM('Раздел 4'!H10:H10)=SUM('Раздел 4'!H52:H54)),"","Неверно!")</f>
      </c>
      <c r="B999" s="300" t="s">
        <v>2328</v>
      </c>
      <c r="C999" s="298" t="s">
        <v>1237</v>
      </c>
      <c r="D999" s="298" t="s">
        <v>1215</v>
      </c>
      <c r="E999" s="298" t="str">
        <f>CONCATENATE(SUM('Раздел 4'!H10:H10),"=",SUM('Раздел 4'!H52:H54))</f>
        <v>49=49</v>
      </c>
      <c r="F999" s="278"/>
    </row>
    <row r="1000" spans="1:6" s="180" customFormat="1" ht="15.75">
      <c r="A1000" s="302">
        <f>IF((SUM('Раздел 4'!AI10:AI10)=SUM('Раздел 4'!AI52:AI54)),"","Неверно!")</f>
      </c>
      <c r="B1000" s="300" t="s">
        <v>2328</v>
      </c>
      <c r="C1000" s="298" t="s">
        <v>1238</v>
      </c>
      <c r="D1000" s="298" t="s">
        <v>1215</v>
      </c>
      <c r="E1000" s="298" t="str">
        <f>CONCATENATE(SUM('Раздел 4'!AI10:AI10),"=",SUM('Раздел 4'!AI52:AI54))</f>
        <v>420=420</v>
      </c>
      <c r="F1000" s="278"/>
    </row>
    <row r="1001" spans="1:6" s="180" customFormat="1" ht="15.75">
      <c r="A1001" s="302">
        <f>IF((SUM('Раздел 4'!AJ10:AJ10)=SUM('Раздел 4'!AJ52:AJ54)),"","Неверно!")</f>
      </c>
      <c r="B1001" s="300" t="s">
        <v>2328</v>
      </c>
      <c r="C1001" s="298" t="s">
        <v>1239</v>
      </c>
      <c r="D1001" s="298" t="s">
        <v>1215</v>
      </c>
      <c r="E1001" s="298" t="str">
        <f>CONCATENATE(SUM('Раздел 4'!AJ10:AJ10),"=",SUM('Раздел 4'!AJ52:AJ54))</f>
        <v>18=18</v>
      </c>
      <c r="F1001" s="278"/>
    </row>
    <row r="1002" spans="1:6" s="180" customFormat="1" ht="15.75">
      <c r="A1002" s="302">
        <f>IF((SUM('Раздел 4'!AK10:AK10)=SUM('Раздел 4'!AK52:AK54)),"","Неверно!")</f>
      </c>
      <c r="B1002" s="300" t="s">
        <v>2328</v>
      </c>
      <c r="C1002" s="298" t="s">
        <v>1240</v>
      </c>
      <c r="D1002" s="298" t="s">
        <v>1215</v>
      </c>
      <c r="E1002" s="298" t="str">
        <f>CONCATENATE(SUM('Раздел 4'!AK10:AK10),"=",SUM('Раздел 4'!AK52:AK54))</f>
        <v>1=1</v>
      </c>
      <c r="F1002" s="278"/>
    </row>
    <row r="1003" spans="1:6" s="180" customFormat="1" ht="15.75">
      <c r="A1003" s="302">
        <f>IF((SUM('Раздел 4'!AL10:AL10)=SUM('Раздел 4'!AL52:AL54)),"","Неверно!")</f>
      </c>
      <c r="B1003" s="300" t="s">
        <v>2328</v>
      </c>
      <c r="C1003" s="298" t="s">
        <v>1241</v>
      </c>
      <c r="D1003" s="298" t="s">
        <v>1215</v>
      </c>
      <c r="E1003" s="298" t="str">
        <f>CONCATENATE(SUM('Раздел 4'!AL10:AL10),"=",SUM('Раздел 4'!AL52:AL54))</f>
        <v>533=533</v>
      </c>
      <c r="F1003" s="278"/>
    </row>
    <row r="1004" spans="1:6" s="180" customFormat="1" ht="15.75">
      <c r="A1004" s="302">
        <f>IF((SUM('Раздел 4'!AM10:AM10)=SUM('Раздел 4'!AM52:AM54)),"","Неверно!")</f>
      </c>
      <c r="B1004" s="300" t="s">
        <v>2328</v>
      </c>
      <c r="C1004" s="298" t="s">
        <v>1242</v>
      </c>
      <c r="D1004" s="298" t="s">
        <v>1215</v>
      </c>
      <c r="E1004" s="298" t="str">
        <f>CONCATENATE(SUM('Раздел 4'!AM10:AM10),"=",SUM('Раздел 4'!AM52:AM54))</f>
        <v>2192=2192</v>
      </c>
      <c r="F1004" s="278"/>
    </row>
    <row r="1005" spans="1:6" s="180" customFormat="1" ht="15.75">
      <c r="A1005" s="302">
        <f>IF((SUM('Раздел 4'!AN10:AN10)=SUM('Раздел 4'!AN52:AN54)),"","Неверно!")</f>
      </c>
      <c r="B1005" s="300" t="s">
        <v>2328</v>
      </c>
      <c r="C1005" s="298" t="s">
        <v>1243</v>
      </c>
      <c r="D1005" s="298" t="s">
        <v>1215</v>
      </c>
      <c r="E1005" s="298" t="str">
        <f>CONCATENATE(SUM('Раздел 4'!AN10:AN10),"=",SUM('Раздел 4'!AN52:AN54))</f>
        <v>3561=3561</v>
      </c>
      <c r="F1005" s="278"/>
    </row>
    <row r="1006" spans="1:6" s="180" customFormat="1" ht="15.75">
      <c r="A1006" s="302">
        <f>IF((SUM('Раздел 4'!AO10:AO10)=SUM('Раздел 4'!AO52:AO54)),"","Неверно!")</f>
      </c>
      <c r="B1006" s="300" t="s">
        <v>2328</v>
      </c>
      <c r="C1006" s="298" t="s">
        <v>1244</v>
      </c>
      <c r="D1006" s="298" t="s">
        <v>1215</v>
      </c>
      <c r="E1006" s="298" t="str">
        <f>CONCATENATE(SUM('Раздел 4'!AO10:AO10),"=",SUM('Раздел 4'!AO52:AO54))</f>
        <v>8=8</v>
      </c>
      <c r="F1006" s="278"/>
    </row>
    <row r="1007" spans="1:6" s="180" customFormat="1" ht="15.75">
      <c r="A1007" s="302">
        <f>IF((SUM('Раздел 4'!AP10:AP10)=SUM('Раздел 4'!AP52:AP54)),"","Неверно!")</f>
      </c>
      <c r="B1007" s="300" t="s">
        <v>2328</v>
      </c>
      <c r="C1007" s="298" t="s">
        <v>1245</v>
      </c>
      <c r="D1007" s="298" t="s">
        <v>1215</v>
      </c>
      <c r="E1007" s="298" t="str">
        <f>CONCATENATE(SUM('Раздел 4'!AP10:AP10),"=",SUM('Раздел 4'!AP52:AP54))</f>
        <v>64=64</v>
      </c>
      <c r="F1007" s="278"/>
    </row>
    <row r="1008" spans="1:6" s="180" customFormat="1" ht="15.75">
      <c r="A1008" s="302">
        <f>IF((SUM('Раздел 4'!AQ10:AQ10)=SUM('Раздел 4'!AQ52:AQ54)),"","Неверно!")</f>
      </c>
      <c r="B1008" s="300" t="s">
        <v>2328</v>
      </c>
      <c r="C1008" s="298" t="s">
        <v>1246</v>
      </c>
      <c r="D1008" s="298" t="s">
        <v>1215</v>
      </c>
      <c r="E1008" s="298" t="str">
        <f>CONCATENATE(SUM('Раздел 4'!AQ10:AQ10),"=",SUM('Раздел 4'!AQ52:AQ54))</f>
        <v>8=8</v>
      </c>
      <c r="F1008" s="278"/>
    </row>
    <row r="1009" spans="1:6" s="180" customFormat="1" ht="15.75">
      <c r="A1009" s="302">
        <f>IF((SUM('Раздел 4'!AR10:AR10)=SUM('Раздел 4'!AR52:AR54)),"","Неверно!")</f>
      </c>
      <c r="B1009" s="300" t="s">
        <v>2328</v>
      </c>
      <c r="C1009" s="298" t="s">
        <v>1247</v>
      </c>
      <c r="D1009" s="298" t="s">
        <v>1215</v>
      </c>
      <c r="E1009" s="298" t="str">
        <f>CONCATENATE(SUM('Раздел 4'!AR10:AR10),"=",SUM('Раздел 4'!AR52:AR54))</f>
        <v>55=55</v>
      </c>
      <c r="F1009" s="278"/>
    </row>
    <row r="1010" spans="1:6" s="180" customFormat="1" ht="15.75">
      <c r="A1010" s="302">
        <f>IF((SUM('Раздел 4'!I10:I10)=SUM('Раздел 4'!I52:I54)),"","Неверно!")</f>
      </c>
      <c r="B1010" s="300" t="s">
        <v>2328</v>
      </c>
      <c r="C1010" s="298" t="s">
        <v>1248</v>
      </c>
      <c r="D1010" s="298" t="s">
        <v>1215</v>
      </c>
      <c r="E1010" s="298" t="str">
        <f>CONCATENATE(SUM('Раздел 4'!I10:I10),"=",SUM('Раздел 4'!I52:I54))</f>
        <v>0=0</v>
      </c>
      <c r="F1010" s="278"/>
    </row>
    <row r="1011" spans="1:6" s="180" customFormat="1" ht="15.75">
      <c r="A1011" s="302">
        <f>IF((SUM('Раздел 4'!AS10:AS10)=SUM('Раздел 4'!AS52:AS54)),"","Неверно!")</f>
      </c>
      <c r="B1011" s="300" t="s">
        <v>2328</v>
      </c>
      <c r="C1011" s="298" t="s">
        <v>1249</v>
      </c>
      <c r="D1011" s="298" t="s">
        <v>1215</v>
      </c>
      <c r="E1011" s="298" t="str">
        <f>CONCATENATE(SUM('Раздел 4'!AS10:AS10),"=",SUM('Раздел 4'!AS52:AS54))</f>
        <v>0=0</v>
      </c>
      <c r="F1011" s="278"/>
    </row>
    <row r="1012" spans="1:6" s="180" customFormat="1" ht="15.75">
      <c r="A1012" s="302">
        <f>IF((SUM('Раздел 4'!AT10:AT10)=SUM('Раздел 4'!AT52:AT54)),"","Неверно!")</f>
      </c>
      <c r="B1012" s="300" t="s">
        <v>2328</v>
      </c>
      <c r="C1012" s="298" t="s">
        <v>1250</v>
      </c>
      <c r="D1012" s="298" t="s">
        <v>1215</v>
      </c>
      <c r="E1012" s="298" t="str">
        <f>CONCATENATE(SUM('Раздел 4'!AT10:AT10),"=",SUM('Раздел 4'!AT52:AT54))</f>
        <v>0=0</v>
      </c>
      <c r="F1012" s="278"/>
    </row>
    <row r="1013" spans="1:6" s="180" customFormat="1" ht="15.75">
      <c r="A1013" s="302">
        <f>IF((SUM('Раздел 4'!AU10:AU10)=SUM('Раздел 4'!AU52:AU54)),"","Неверно!")</f>
      </c>
      <c r="B1013" s="300" t="s">
        <v>2328</v>
      </c>
      <c r="C1013" s="298" t="s">
        <v>1251</v>
      </c>
      <c r="D1013" s="298" t="s">
        <v>1215</v>
      </c>
      <c r="E1013" s="298" t="str">
        <f>CONCATENATE(SUM('Раздел 4'!AU10:AU10),"=",SUM('Раздел 4'!AU52:AU54))</f>
        <v>0=0</v>
      </c>
      <c r="F1013" s="278"/>
    </row>
    <row r="1014" spans="1:6" s="180" customFormat="1" ht="15.75">
      <c r="A1014" s="302">
        <f>IF((SUM('Раздел 4'!AV10:AV10)=SUM('Раздел 4'!AV52:AV54)),"","Неверно!")</f>
      </c>
      <c r="B1014" s="300" t="s">
        <v>2328</v>
      </c>
      <c r="C1014" s="298" t="s">
        <v>1252</v>
      </c>
      <c r="D1014" s="298" t="s">
        <v>1215</v>
      </c>
      <c r="E1014" s="298" t="str">
        <f>CONCATENATE(SUM('Раздел 4'!AV10:AV10),"=",SUM('Раздел 4'!AV52:AV54))</f>
        <v>818=818</v>
      </c>
      <c r="F1014" s="278"/>
    </row>
    <row r="1015" spans="1:6" s="180" customFormat="1" ht="15.75">
      <c r="A1015" s="302">
        <f>IF((SUM('Раздел 4'!J10:J10)=SUM('Раздел 4'!J52:J54)),"","Неверно!")</f>
      </c>
      <c r="B1015" s="300" t="s">
        <v>2328</v>
      </c>
      <c r="C1015" s="298" t="s">
        <v>1253</v>
      </c>
      <c r="D1015" s="298" t="s">
        <v>1215</v>
      </c>
      <c r="E1015" s="298" t="str">
        <f>CONCATENATE(SUM('Раздел 4'!J10:J10),"=",SUM('Раздел 4'!J52:J54))</f>
        <v>3=3</v>
      </c>
      <c r="F1015" s="278"/>
    </row>
    <row r="1016" spans="1:6" s="180" customFormat="1" ht="15.75">
      <c r="A1016" s="302">
        <f>IF((SUM('Раздел 4'!K10:K10)=SUM('Раздел 4'!K52:K54)),"","Неверно!")</f>
      </c>
      <c r="B1016" s="300" t="s">
        <v>2328</v>
      </c>
      <c r="C1016" s="298" t="s">
        <v>1254</v>
      </c>
      <c r="D1016" s="298" t="s">
        <v>1215</v>
      </c>
      <c r="E1016" s="298" t="str">
        <f>CONCATENATE(SUM('Раздел 4'!K10:K10),"=",SUM('Раздел 4'!K52:K54))</f>
        <v>5=5</v>
      </c>
      <c r="F1016" s="278"/>
    </row>
    <row r="1017" spans="1:6" s="180" customFormat="1" ht="15.75">
      <c r="A1017" s="302">
        <f>IF((SUM('Раздел 4'!L10:L10)=SUM('Раздел 4'!L52:L54)),"","Неверно!")</f>
      </c>
      <c r="B1017" s="300" t="s">
        <v>2328</v>
      </c>
      <c r="C1017" s="298" t="s">
        <v>1255</v>
      </c>
      <c r="D1017" s="298" t="s">
        <v>1215</v>
      </c>
      <c r="E1017" s="298" t="str">
        <f>CONCATENATE(SUM('Раздел 4'!L10:L10),"=",SUM('Раздел 4'!L52:L54))</f>
        <v>0=0</v>
      </c>
      <c r="F1017" s="278"/>
    </row>
    <row r="1018" spans="1:6" s="180" customFormat="1" ht="15.75">
      <c r="A1018" s="302">
        <f>IF((SUM('Раздел 4'!M10:M10)=SUM('Раздел 4'!M52:M54)),"","Неверно!")</f>
      </c>
      <c r="B1018" s="300" t="s">
        <v>2328</v>
      </c>
      <c r="C1018" s="298" t="s">
        <v>1256</v>
      </c>
      <c r="D1018" s="298" t="s">
        <v>1215</v>
      </c>
      <c r="E1018" s="298" t="str">
        <f>CONCATENATE(SUM('Раздел 4'!M10:M10),"=",SUM('Раздел 4'!M52:M54))</f>
        <v>0=0</v>
      </c>
      <c r="F1018" s="278"/>
    </row>
    <row r="1019" spans="1:6" s="180" customFormat="1" ht="15.75">
      <c r="A1019" s="302">
        <f>IF((SUM('Раздел 4'!N10:N10)=SUM('Раздел 4'!N52:N54)),"","Неверно!")</f>
      </c>
      <c r="B1019" s="300" t="s">
        <v>2328</v>
      </c>
      <c r="C1019" s="298" t="s">
        <v>1257</v>
      </c>
      <c r="D1019" s="298" t="s">
        <v>1215</v>
      </c>
      <c r="E1019" s="298" t="str">
        <f>CONCATENATE(SUM('Раздел 4'!N10:N10),"=",SUM('Раздел 4'!N52:N54))</f>
        <v>0=0</v>
      </c>
      <c r="F1019" s="278"/>
    </row>
    <row r="1020" spans="1:6" s="180" customFormat="1" ht="25.5">
      <c r="A1020" s="302">
        <f>IF((SUM('Раздел 4'!Q10:Q10)=SUM('Раздел 4'!G10:H10)+SUM('Раздел 4'!J10:P10)),"","Неверно!")</f>
      </c>
      <c r="B1020" s="300" t="s">
        <v>2329</v>
      </c>
      <c r="C1020" s="298" t="s">
        <v>397</v>
      </c>
      <c r="D1020" s="298" t="s">
        <v>1258</v>
      </c>
      <c r="E1020" s="298" t="str">
        <f>CONCATENATE(SUM('Раздел 4'!Q10:Q10),"=",SUM('Раздел 4'!G10:H10),"+",SUM('Раздел 4'!J10:P10))</f>
        <v>57=49+8</v>
      </c>
      <c r="F1020" s="278"/>
    </row>
    <row r="1021" spans="1:6" s="180" customFormat="1" ht="25.5">
      <c r="A1021" s="302">
        <f>IF((SUM('Раздел 4'!Q19:Q19)=SUM('Раздел 4'!G19:H19)+SUM('Раздел 4'!J19:P19)),"","Неверно!")</f>
      </c>
      <c r="B1021" s="300" t="s">
        <v>2329</v>
      </c>
      <c r="C1021" s="298" t="s">
        <v>398</v>
      </c>
      <c r="D1021" s="298" t="s">
        <v>1258</v>
      </c>
      <c r="E1021" s="298" t="str">
        <f>CONCATENATE(SUM('Раздел 4'!Q19:Q19),"=",SUM('Раздел 4'!G19:H19),"+",SUM('Раздел 4'!J19:P19))</f>
        <v>2=2+0</v>
      </c>
      <c r="F1021" s="278"/>
    </row>
    <row r="1022" spans="1:6" s="180" customFormat="1" ht="25.5">
      <c r="A1022" s="302">
        <f>IF((SUM('Раздел 4'!Q20:Q20)=SUM('Раздел 4'!G20:H20)+SUM('Раздел 4'!J20:P20)),"","Неверно!")</f>
      </c>
      <c r="B1022" s="300" t="s">
        <v>2329</v>
      </c>
      <c r="C1022" s="298" t="s">
        <v>399</v>
      </c>
      <c r="D1022" s="298" t="s">
        <v>1258</v>
      </c>
      <c r="E1022" s="298" t="str">
        <f>CONCATENATE(SUM('Раздел 4'!Q20:Q20),"=",SUM('Раздел 4'!G20:H20),"+",SUM('Раздел 4'!J20:P20))</f>
        <v>5=5+0</v>
      </c>
      <c r="F1022" s="278"/>
    </row>
    <row r="1023" spans="1:6" s="180" customFormat="1" ht="25.5">
      <c r="A1023" s="302">
        <f>IF((SUM('Раздел 4'!Q21:Q21)=SUM('Раздел 4'!G21:H21)+SUM('Раздел 4'!J21:P21)),"","Неверно!")</f>
      </c>
      <c r="B1023" s="300" t="s">
        <v>2329</v>
      </c>
      <c r="C1023" s="298" t="s">
        <v>400</v>
      </c>
      <c r="D1023" s="298" t="s">
        <v>1258</v>
      </c>
      <c r="E1023" s="298" t="str">
        <f>CONCATENATE(SUM('Раздел 4'!Q21:Q21),"=",SUM('Раздел 4'!G21:H21),"+",SUM('Раздел 4'!J21:P21))</f>
        <v>1=0+1</v>
      </c>
      <c r="F1023" s="278"/>
    </row>
    <row r="1024" spans="1:6" s="180" customFormat="1" ht="25.5">
      <c r="A1024" s="302">
        <f>IF((SUM('Раздел 4'!Q22:Q22)=SUM('Раздел 4'!G22:H22)+SUM('Раздел 4'!J22:P22)),"","Неверно!")</f>
      </c>
      <c r="B1024" s="300" t="s">
        <v>2329</v>
      </c>
      <c r="C1024" s="298" t="s">
        <v>401</v>
      </c>
      <c r="D1024" s="298" t="s">
        <v>1258</v>
      </c>
      <c r="E1024" s="298" t="str">
        <f>CONCATENATE(SUM('Раздел 4'!Q22:Q22),"=",SUM('Раздел 4'!G22:H22),"+",SUM('Раздел 4'!J22:P22))</f>
        <v>2=2+0</v>
      </c>
      <c r="F1024" s="278"/>
    </row>
    <row r="1025" spans="1:6" s="180" customFormat="1" ht="25.5">
      <c r="A1025" s="302">
        <f>IF((SUM('Раздел 4'!Q23:Q23)=SUM('Раздел 4'!G23:H23)+SUM('Раздел 4'!J23:P23)),"","Неверно!")</f>
      </c>
      <c r="B1025" s="300" t="s">
        <v>2329</v>
      </c>
      <c r="C1025" s="298" t="s">
        <v>402</v>
      </c>
      <c r="D1025" s="298" t="s">
        <v>1258</v>
      </c>
      <c r="E1025" s="298" t="str">
        <f>CONCATENATE(SUM('Раздел 4'!Q23:Q23),"=",SUM('Раздел 4'!G23:H23),"+",SUM('Раздел 4'!J23:P23))</f>
        <v>0=0+0</v>
      </c>
      <c r="F1025" s="278"/>
    </row>
    <row r="1026" spans="1:6" s="180" customFormat="1" ht="25.5">
      <c r="A1026" s="302">
        <f>IF((SUM('Раздел 4'!Q24:Q24)=SUM('Раздел 4'!G24:H24)+SUM('Раздел 4'!J24:P24)),"","Неверно!")</f>
      </c>
      <c r="B1026" s="300" t="s">
        <v>2329</v>
      </c>
      <c r="C1026" s="298" t="s">
        <v>403</v>
      </c>
      <c r="D1026" s="298" t="s">
        <v>1258</v>
      </c>
      <c r="E1026" s="298" t="str">
        <f>CONCATENATE(SUM('Раздел 4'!Q24:Q24),"=",SUM('Раздел 4'!G24:H24),"+",SUM('Раздел 4'!J24:P24))</f>
        <v>5=4+1</v>
      </c>
      <c r="F1026" s="278"/>
    </row>
    <row r="1027" spans="1:6" s="180" customFormat="1" ht="25.5">
      <c r="A1027" s="302">
        <f>IF((SUM('Раздел 4'!Q25:Q25)=SUM('Раздел 4'!G25:H25)+SUM('Раздел 4'!J25:P25)),"","Неверно!")</f>
      </c>
      <c r="B1027" s="300" t="s">
        <v>2329</v>
      </c>
      <c r="C1027" s="298" t="s">
        <v>404</v>
      </c>
      <c r="D1027" s="298" t="s">
        <v>1258</v>
      </c>
      <c r="E1027" s="298" t="str">
        <f>CONCATENATE(SUM('Раздел 4'!Q25:Q25),"=",SUM('Раздел 4'!G25:H25),"+",SUM('Раздел 4'!J25:P25))</f>
        <v>4=4+0</v>
      </c>
      <c r="F1027" s="278"/>
    </row>
    <row r="1028" spans="1:6" s="180" customFormat="1" ht="25.5">
      <c r="A1028" s="302">
        <f>IF((SUM('Раздел 4'!Q26:Q26)=SUM('Раздел 4'!G26:H26)+SUM('Раздел 4'!J26:P26)),"","Неверно!")</f>
      </c>
      <c r="B1028" s="300" t="s">
        <v>2329</v>
      </c>
      <c r="C1028" s="298" t="s">
        <v>405</v>
      </c>
      <c r="D1028" s="298" t="s">
        <v>1258</v>
      </c>
      <c r="E1028" s="298" t="str">
        <f>CONCATENATE(SUM('Раздел 4'!Q26:Q26),"=",SUM('Раздел 4'!G26:H26),"+",SUM('Раздел 4'!J26:P26))</f>
        <v>0=0+0</v>
      </c>
      <c r="F1028" s="278"/>
    </row>
    <row r="1029" spans="1:6" s="180" customFormat="1" ht="25.5">
      <c r="A1029" s="302">
        <f>IF((SUM('Раздел 4'!Q27:Q27)=SUM('Раздел 4'!G27:H27)+SUM('Раздел 4'!J27:P27)),"","Неверно!")</f>
      </c>
      <c r="B1029" s="300" t="s">
        <v>2329</v>
      </c>
      <c r="C1029" s="298" t="s">
        <v>406</v>
      </c>
      <c r="D1029" s="298" t="s">
        <v>1258</v>
      </c>
      <c r="E1029" s="298" t="str">
        <f>CONCATENATE(SUM('Раздел 4'!Q27:Q27),"=",SUM('Раздел 4'!G27:H27),"+",SUM('Раздел 4'!J27:P27))</f>
        <v>0=0+0</v>
      </c>
      <c r="F1029" s="278"/>
    </row>
    <row r="1030" spans="1:6" s="180" customFormat="1" ht="25.5">
      <c r="A1030" s="302">
        <f>IF((SUM('Раздел 4'!Q28:Q28)=SUM('Раздел 4'!G28:H28)+SUM('Раздел 4'!J28:P28)),"","Неверно!")</f>
      </c>
      <c r="B1030" s="300" t="s">
        <v>2329</v>
      </c>
      <c r="C1030" s="298" t="s">
        <v>407</v>
      </c>
      <c r="D1030" s="298" t="s">
        <v>1258</v>
      </c>
      <c r="E1030" s="298" t="str">
        <f>CONCATENATE(SUM('Раздел 4'!Q28:Q28),"=",SUM('Раздел 4'!G28:H28),"+",SUM('Раздел 4'!J28:P28))</f>
        <v>0=0+0</v>
      </c>
      <c r="F1030" s="278"/>
    </row>
    <row r="1031" spans="1:6" s="180" customFormat="1" ht="25.5">
      <c r="A1031" s="302">
        <f>IF((SUM('Раздел 4'!Q11:Q11)=SUM('Раздел 4'!G11:H11)+SUM('Раздел 4'!J11:P11)),"","Неверно!")</f>
      </c>
      <c r="B1031" s="300" t="s">
        <v>2329</v>
      </c>
      <c r="C1031" s="298" t="s">
        <v>408</v>
      </c>
      <c r="D1031" s="298" t="s">
        <v>1258</v>
      </c>
      <c r="E1031" s="298" t="str">
        <f>CONCATENATE(SUM('Раздел 4'!Q11:Q11),"=",SUM('Раздел 4'!G11:H11),"+",SUM('Раздел 4'!J11:P11))</f>
        <v>2=2+0</v>
      </c>
      <c r="F1031" s="278"/>
    </row>
    <row r="1032" spans="1:6" s="180" customFormat="1" ht="25.5">
      <c r="A1032" s="302">
        <f>IF((SUM('Раздел 4'!Q29:Q29)=SUM('Раздел 4'!G29:H29)+SUM('Раздел 4'!J29:P29)),"","Неверно!")</f>
      </c>
      <c r="B1032" s="300" t="s">
        <v>2329</v>
      </c>
      <c r="C1032" s="298" t="s">
        <v>409</v>
      </c>
      <c r="D1032" s="298" t="s">
        <v>1258</v>
      </c>
      <c r="E1032" s="298" t="str">
        <f>CONCATENATE(SUM('Раздел 4'!Q29:Q29),"=",SUM('Раздел 4'!G29:H29),"+",SUM('Раздел 4'!J29:P29))</f>
        <v>0=0+0</v>
      </c>
      <c r="F1032" s="278"/>
    </row>
    <row r="1033" spans="1:6" s="180" customFormat="1" ht="25.5">
      <c r="A1033" s="302">
        <f>IF((SUM('Раздел 4'!Q30:Q30)=SUM('Раздел 4'!G30:H30)+SUM('Раздел 4'!J30:P30)),"","Неверно!")</f>
      </c>
      <c r="B1033" s="300" t="s">
        <v>2329</v>
      </c>
      <c r="C1033" s="298" t="s">
        <v>410</v>
      </c>
      <c r="D1033" s="298" t="s">
        <v>1258</v>
      </c>
      <c r="E1033" s="298" t="str">
        <f>CONCATENATE(SUM('Раздел 4'!Q30:Q30),"=",SUM('Раздел 4'!G30:H30),"+",SUM('Раздел 4'!J30:P30))</f>
        <v>0=0+0</v>
      </c>
      <c r="F1033" s="278"/>
    </row>
    <row r="1034" spans="1:6" s="180" customFormat="1" ht="25.5">
      <c r="A1034" s="302">
        <f>IF((SUM('Раздел 4'!Q31:Q31)=SUM('Раздел 4'!G31:H31)+SUM('Раздел 4'!J31:P31)),"","Неверно!")</f>
      </c>
      <c r="B1034" s="300" t="s">
        <v>2329</v>
      </c>
      <c r="C1034" s="298" t="s">
        <v>411</v>
      </c>
      <c r="D1034" s="298" t="s">
        <v>1258</v>
      </c>
      <c r="E1034" s="298" t="str">
        <f>CONCATENATE(SUM('Раздел 4'!Q31:Q31),"=",SUM('Раздел 4'!G31:H31),"+",SUM('Раздел 4'!J31:P31))</f>
        <v>0=0+0</v>
      </c>
      <c r="F1034" s="278"/>
    </row>
    <row r="1035" spans="1:6" s="180" customFormat="1" ht="25.5">
      <c r="A1035" s="302">
        <f>IF((SUM('Раздел 4'!Q32:Q32)=SUM('Раздел 4'!G32:H32)+SUM('Раздел 4'!J32:P32)),"","Неверно!")</f>
      </c>
      <c r="B1035" s="300" t="s">
        <v>2329</v>
      </c>
      <c r="C1035" s="298" t="s">
        <v>412</v>
      </c>
      <c r="D1035" s="298" t="s">
        <v>1258</v>
      </c>
      <c r="E1035" s="298" t="str">
        <f>CONCATENATE(SUM('Раздел 4'!Q32:Q32),"=",SUM('Раздел 4'!G32:H32),"+",SUM('Раздел 4'!J32:P32))</f>
        <v>2=2+0</v>
      </c>
      <c r="F1035" s="278"/>
    </row>
    <row r="1036" spans="1:6" s="180" customFormat="1" ht="25.5">
      <c r="A1036" s="302">
        <f>IF((SUM('Раздел 4'!Q33:Q33)=SUM('Раздел 4'!G33:H33)+SUM('Раздел 4'!J33:P33)),"","Неверно!")</f>
      </c>
      <c r="B1036" s="300" t="s">
        <v>2329</v>
      </c>
      <c r="C1036" s="298" t="s">
        <v>413</v>
      </c>
      <c r="D1036" s="298" t="s">
        <v>1258</v>
      </c>
      <c r="E1036" s="298" t="str">
        <f>CONCATENATE(SUM('Раздел 4'!Q33:Q33),"=",SUM('Раздел 4'!G33:H33),"+",SUM('Раздел 4'!J33:P33))</f>
        <v>0=0+0</v>
      </c>
      <c r="F1036" s="278"/>
    </row>
    <row r="1037" spans="1:6" s="180" customFormat="1" ht="25.5">
      <c r="A1037" s="302">
        <f>IF((SUM('Раздел 4'!Q34:Q34)=SUM('Раздел 4'!G34:H34)+SUM('Раздел 4'!J34:P34)),"","Неверно!")</f>
      </c>
      <c r="B1037" s="300" t="s">
        <v>2329</v>
      </c>
      <c r="C1037" s="298" t="s">
        <v>414</v>
      </c>
      <c r="D1037" s="298" t="s">
        <v>1258</v>
      </c>
      <c r="E1037" s="298" t="str">
        <f>CONCATENATE(SUM('Раздел 4'!Q34:Q34),"=",SUM('Раздел 4'!G34:H34),"+",SUM('Раздел 4'!J34:P34))</f>
        <v>4=3+1</v>
      </c>
      <c r="F1037" s="278"/>
    </row>
    <row r="1038" spans="1:6" s="180" customFormat="1" ht="25.5">
      <c r="A1038" s="302">
        <f>IF((SUM('Раздел 4'!Q35:Q35)=SUM('Раздел 4'!G35:H35)+SUM('Раздел 4'!J35:P35)),"","Неверно!")</f>
      </c>
      <c r="B1038" s="300" t="s">
        <v>2329</v>
      </c>
      <c r="C1038" s="298" t="s">
        <v>415</v>
      </c>
      <c r="D1038" s="298" t="s">
        <v>1258</v>
      </c>
      <c r="E1038" s="298" t="str">
        <f>CONCATENATE(SUM('Раздел 4'!Q35:Q35),"=",SUM('Раздел 4'!G35:H35),"+",SUM('Раздел 4'!J35:P35))</f>
        <v>0=0+0</v>
      </c>
      <c r="F1038" s="278"/>
    </row>
    <row r="1039" spans="1:6" s="180" customFormat="1" ht="25.5">
      <c r="A1039" s="302">
        <f>IF((SUM('Раздел 4'!Q36:Q36)=SUM('Раздел 4'!G36:H36)+SUM('Раздел 4'!J36:P36)),"","Неверно!")</f>
      </c>
      <c r="B1039" s="300" t="s">
        <v>2329</v>
      </c>
      <c r="C1039" s="298" t="s">
        <v>416</v>
      </c>
      <c r="D1039" s="298" t="s">
        <v>1258</v>
      </c>
      <c r="E1039" s="298" t="str">
        <f>CONCATENATE(SUM('Раздел 4'!Q36:Q36),"=",SUM('Раздел 4'!G36:H36),"+",SUM('Раздел 4'!J36:P36))</f>
        <v>8=8+0</v>
      </c>
      <c r="F1039" s="278"/>
    </row>
    <row r="1040" spans="1:6" s="180" customFormat="1" ht="25.5">
      <c r="A1040" s="302">
        <f>IF((SUM('Раздел 4'!Q37:Q37)=SUM('Раздел 4'!G37:H37)+SUM('Раздел 4'!J37:P37)),"","Неверно!")</f>
      </c>
      <c r="B1040" s="300" t="s">
        <v>2329</v>
      </c>
      <c r="C1040" s="298" t="s">
        <v>417</v>
      </c>
      <c r="D1040" s="298" t="s">
        <v>1258</v>
      </c>
      <c r="E1040" s="298" t="str">
        <f>CONCATENATE(SUM('Раздел 4'!Q37:Q37),"=",SUM('Раздел 4'!G37:H37),"+",SUM('Раздел 4'!J37:P37))</f>
        <v>0=0+0</v>
      </c>
      <c r="F1040" s="278"/>
    </row>
    <row r="1041" spans="1:6" s="180" customFormat="1" ht="25.5">
      <c r="A1041" s="302">
        <f>IF((SUM('Раздел 4'!Q38:Q38)=SUM('Раздел 4'!G38:H38)+SUM('Раздел 4'!J38:P38)),"","Неверно!")</f>
      </c>
      <c r="B1041" s="300" t="s">
        <v>2329</v>
      </c>
      <c r="C1041" s="298" t="s">
        <v>418</v>
      </c>
      <c r="D1041" s="298" t="s">
        <v>1258</v>
      </c>
      <c r="E1041" s="298" t="str">
        <f>CONCATENATE(SUM('Раздел 4'!Q38:Q38),"=",SUM('Раздел 4'!G38:H38),"+",SUM('Раздел 4'!J38:P38))</f>
        <v>0=0+0</v>
      </c>
      <c r="F1041" s="278"/>
    </row>
    <row r="1042" spans="1:6" s="180" customFormat="1" ht="25.5">
      <c r="A1042" s="302">
        <f>IF((SUM('Раздел 4'!Q12:Q12)=SUM('Раздел 4'!G12:H12)+SUM('Раздел 4'!J12:P12)),"","Неверно!")</f>
      </c>
      <c r="B1042" s="300" t="s">
        <v>2329</v>
      </c>
      <c r="C1042" s="298" t="s">
        <v>419</v>
      </c>
      <c r="D1042" s="298" t="s">
        <v>1258</v>
      </c>
      <c r="E1042" s="298" t="str">
        <f>CONCATENATE(SUM('Раздел 4'!Q12:Q12),"=",SUM('Раздел 4'!G12:H12),"+",SUM('Раздел 4'!J12:P12))</f>
        <v>0=0+0</v>
      </c>
      <c r="F1042" s="278"/>
    </row>
    <row r="1043" spans="1:6" s="180" customFormat="1" ht="25.5">
      <c r="A1043" s="302">
        <f>IF((SUM('Раздел 4'!Q39:Q39)=SUM('Раздел 4'!G39:H39)+SUM('Раздел 4'!J39:P39)),"","Неверно!")</f>
      </c>
      <c r="B1043" s="300" t="s">
        <v>2329</v>
      </c>
      <c r="C1043" s="298" t="s">
        <v>420</v>
      </c>
      <c r="D1043" s="298" t="s">
        <v>1258</v>
      </c>
      <c r="E1043" s="298" t="str">
        <f>CONCATENATE(SUM('Раздел 4'!Q39:Q39),"=",SUM('Раздел 4'!G39:H39),"+",SUM('Раздел 4'!J39:P39))</f>
        <v>2=2+0</v>
      </c>
      <c r="F1043" s="278"/>
    </row>
    <row r="1044" spans="1:6" s="180" customFormat="1" ht="25.5">
      <c r="A1044" s="302">
        <f>IF((SUM('Раздел 4'!Q40:Q40)=SUM('Раздел 4'!G40:H40)+SUM('Раздел 4'!J40:P40)),"","Неверно!")</f>
      </c>
      <c r="B1044" s="300" t="s">
        <v>2329</v>
      </c>
      <c r="C1044" s="298" t="s">
        <v>421</v>
      </c>
      <c r="D1044" s="298" t="s">
        <v>1258</v>
      </c>
      <c r="E1044" s="298" t="str">
        <f>CONCATENATE(SUM('Раздел 4'!Q40:Q40),"=",SUM('Раздел 4'!G40:H40),"+",SUM('Раздел 4'!J40:P40))</f>
        <v>0=0+0</v>
      </c>
      <c r="F1044" s="278"/>
    </row>
    <row r="1045" spans="1:6" s="180" customFormat="1" ht="25.5">
      <c r="A1045" s="302">
        <f>IF((SUM('Раздел 4'!Q41:Q41)=SUM('Раздел 4'!G41:H41)+SUM('Раздел 4'!J41:P41)),"","Неверно!")</f>
      </c>
      <c r="B1045" s="300" t="s">
        <v>2329</v>
      </c>
      <c r="C1045" s="298" t="s">
        <v>422</v>
      </c>
      <c r="D1045" s="298" t="s">
        <v>1258</v>
      </c>
      <c r="E1045" s="298" t="str">
        <f>CONCATENATE(SUM('Раздел 4'!Q41:Q41),"=",SUM('Раздел 4'!G41:H41),"+",SUM('Раздел 4'!J41:P41))</f>
        <v>0=0+0</v>
      </c>
      <c r="F1045" s="278"/>
    </row>
    <row r="1046" spans="1:6" s="180" customFormat="1" ht="25.5">
      <c r="A1046" s="302">
        <f>IF((SUM('Раздел 4'!Q42:Q42)=SUM('Раздел 4'!G42:H42)+SUM('Раздел 4'!J42:P42)),"","Неверно!")</f>
      </c>
      <c r="B1046" s="300" t="s">
        <v>2329</v>
      </c>
      <c r="C1046" s="298" t="s">
        <v>423</v>
      </c>
      <c r="D1046" s="298" t="s">
        <v>1258</v>
      </c>
      <c r="E1046" s="298" t="str">
        <f>CONCATENATE(SUM('Раздел 4'!Q42:Q42),"=",SUM('Раздел 4'!G42:H42),"+",SUM('Раздел 4'!J42:P42))</f>
        <v>1=1+0</v>
      </c>
      <c r="F1046" s="278"/>
    </row>
    <row r="1047" spans="1:6" s="180" customFormat="1" ht="25.5">
      <c r="A1047" s="302">
        <f>IF((SUM('Раздел 4'!Q43:Q43)=SUM('Раздел 4'!G43:H43)+SUM('Раздел 4'!J43:P43)),"","Неверно!")</f>
      </c>
      <c r="B1047" s="300" t="s">
        <v>2329</v>
      </c>
      <c r="C1047" s="298" t="s">
        <v>424</v>
      </c>
      <c r="D1047" s="298" t="s">
        <v>1258</v>
      </c>
      <c r="E1047" s="298" t="str">
        <f>CONCATENATE(SUM('Раздел 4'!Q43:Q43),"=",SUM('Раздел 4'!G43:H43),"+",SUM('Раздел 4'!J43:P43))</f>
        <v>2=2+0</v>
      </c>
      <c r="F1047" s="278"/>
    </row>
    <row r="1048" spans="1:6" s="180" customFormat="1" ht="25.5">
      <c r="A1048" s="302">
        <f>IF((SUM('Раздел 4'!Q44:Q44)=SUM('Раздел 4'!G44:H44)+SUM('Раздел 4'!J44:P44)),"","Неверно!")</f>
      </c>
      <c r="B1048" s="300" t="s">
        <v>2329</v>
      </c>
      <c r="C1048" s="298" t="s">
        <v>425</v>
      </c>
      <c r="D1048" s="298" t="s">
        <v>1258</v>
      </c>
      <c r="E1048" s="298" t="str">
        <f>CONCATENATE(SUM('Раздел 4'!Q44:Q44),"=",SUM('Раздел 4'!G44:H44),"+",SUM('Раздел 4'!J44:P44))</f>
        <v>0=0+0</v>
      </c>
      <c r="F1048" s="278"/>
    </row>
    <row r="1049" spans="1:6" s="180" customFormat="1" ht="25.5">
      <c r="A1049" s="302">
        <f>IF((SUM('Раздел 4'!Q45:Q45)=SUM('Раздел 4'!G45:H45)+SUM('Раздел 4'!J45:P45)),"","Неверно!")</f>
      </c>
      <c r="B1049" s="300" t="s">
        <v>2329</v>
      </c>
      <c r="C1049" s="298" t="s">
        <v>426</v>
      </c>
      <c r="D1049" s="298" t="s">
        <v>1258</v>
      </c>
      <c r="E1049" s="298" t="str">
        <f>CONCATENATE(SUM('Раздел 4'!Q45:Q45),"=",SUM('Раздел 4'!G45:H45),"+",SUM('Раздел 4'!J45:P45))</f>
        <v>1=0+1</v>
      </c>
      <c r="F1049" s="278"/>
    </row>
    <row r="1050" spans="1:6" s="180" customFormat="1" ht="25.5">
      <c r="A1050" s="302">
        <f>IF((SUM('Раздел 4'!Q46:Q46)=SUM('Раздел 4'!G46:H46)+SUM('Раздел 4'!J46:P46)),"","Неверно!")</f>
      </c>
      <c r="B1050" s="300" t="s">
        <v>2329</v>
      </c>
      <c r="C1050" s="298" t="s">
        <v>427</v>
      </c>
      <c r="D1050" s="298" t="s">
        <v>1258</v>
      </c>
      <c r="E1050" s="298" t="str">
        <f>CONCATENATE(SUM('Раздел 4'!Q46:Q46),"=",SUM('Раздел 4'!G46:H46),"+",SUM('Раздел 4'!J46:P46))</f>
        <v>1=1+0</v>
      </c>
      <c r="F1050" s="278"/>
    </row>
    <row r="1051" spans="1:6" s="180" customFormat="1" ht="25.5">
      <c r="A1051" s="302">
        <f>IF((SUM('Раздел 4'!Q47:Q47)=SUM('Раздел 4'!G47:H47)+SUM('Раздел 4'!J47:P47)),"","Неверно!")</f>
      </c>
      <c r="B1051" s="300" t="s">
        <v>2329</v>
      </c>
      <c r="C1051" s="298" t="s">
        <v>428</v>
      </c>
      <c r="D1051" s="298" t="s">
        <v>1258</v>
      </c>
      <c r="E1051" s="298" t="str">
        <f>CONCATENATE(SUM('Раздел 4'!Q47:Q47),"=",SUM('Раздел 4'!G47:H47),"+",SUM('Раздел 4'!J47:P47))</f>
        <v>1=1+0</v>
      </c>
      <c r="F1051" s="278"/>
    </row>
    <row r="1052" spans="1:6" s="180" customFormat="1" ht="25.5">
      <c r="A1052" s="302">
        <f>IF((SUM('Раздел 4'!Q48:Q48)=SUM('Раздел 4'!G48:H48)+SUM('Раздел 4'!J48:P48)),"","Неверно!")</f>
      </c>
      <c r="B1052" s="300" t="s">
        <v>2329</v>
      </c>
      <c r="C1052" s="298" t="s">
        <v>429</v>
      </c>
      <c r="D1052" s="298" t="s">
        <v>1258</v>
      </c>
      <c r="E1052" s="298" t="str">
        <f>CONCATENATE(SUM('Раздел 4'!Q48:Q48),"=",SUM('Раздел 4'!G48:H48),"+",SUM('Раздел 4'!J48:P48))</f>
        <v>0=0+0</v>
      </c>
      <c r="F1052" s="278"/>
    </row>
    <row r="1053" spans="1:6" s="180" customFormat="1" ht="25.5">
      <c r="A1053" s="302">
        <f>IF((SUM('Раздел 4'!Q13:Q13)=SUM('Раздел 4'!G13:H13)+SUM('Раздел 4'!J13:P13)),"","Неверно!")</f>
      </c>
      <c r="B1053" s="300" t="s">
        <v>2329</v>
      </c>
      <c r="C1053" s="298" t="s">
        <v>430</v>
      </c>
      <c r="D1053" s="298" t="s">
        <v>1258</v>
      </c>
      <c r="E1053" s="298" t="str">
        <f>CONCATENATE(SUM('Раздел 4'!Q13:Q13),"=",SUM('Раздел 4'!G13:H13),"+",SUM('Раздел 4'!J13:P13))</f>
        <v>7=5+2</v>
      </c>
      <c r="F1053" s="278"/>
    </row>
    <row r="1054" spans="1:6" s="180" customFormat="1" ht="25.5">
      <c r="A1054" s="302">
        <f>IF((SUM('Раздел 4'!Q49:Q49)=SUM('Раздел 4'!G49:H49)+SUM('Раздел 4'!J49:P49)),"","Неверно!")</f>
      </c>
      <c r="B1054" s="300" t="s">
        <v>2329</v>
      </c>
      <c r="C1054" s="298" t="s">
        <v>431</v>
      </c>
      <c r="D1054" s="298" t="s">
        <v>1258</v>
      </c>
      <c r="E1054" s="298" t="str">
        <f>CONCATENATE(SUM('Раздел 4'!Q49:Q49),"=",SUM('Раздел 4'!G49:H49),"+",SUM('Раздел 4'!J49:P49))</f>
        <v>57=49+8</v>
      </c>
      <c r="F1054" s="278"/>
    </row>
    <row r="1055" spans="1:6" s="180" customFormat="1" ht="25.5">
      <c r="A1055" s="302">
        <f>IF((SUM('Раздел 4'!Q50:Q50)=SUM('Раздел 4'!G50:H50)+SUM('Раздел 4'!J50:P50)),"","Неверно!")</f>
      </c>
      <c r="B1055" s="300" t="s">
        <v>2329</v>
      </c>
      <c r="C1055" s="298" t="s">
        <v>432</v>
      </c>
      <c r="D1055" s="298" t="s">
        <v>1258</v>
      </c>
      <c r="E1055" s="298" t="str">
        <f>CONCATENATE(SUM('Раздел 4'!Q50:Q50),"=",SUM('Раздел 4'!G50:H50),"+",SUM('Раздел 4'!J50:P50))</f>
        <v>31=28+3</v>
      </c>
      <c r="F1055" s="278"/>
    </row>
    <row r="1056" spans="1:6" s="180" customFormat="1" ht="25.5">
      <c r="A1056" s="302">
        <f>IF((SUM('Раздел 4'!Q51:Q51)=SUM('Раздел 4'!G51:H51)+SUM('Раздел 4'!J51:P51)),"","Неверно!")</f>
      </c>
      <c r="B1056" s="300" t="s">
        <v>2329</v>
      </c>
      <c r="C1056" s="298" t="s">
        <v>433</v>
      </c>
      <c r="D1056" s="298" t="s">
        <v>1258</v>
      </c>
      <c r="E1056" s="298" t="str">
        <f>CONCATENATE(SUM('Раздел 4'!Q51:Q51),"=",SUM('Раздел 4'!G51:H51),"+",SUM('Раздел 4'!J51:P51))</f>
        <v>10=7+3</v>
      </c>
      <c r="F1056" s="278"/>
    </row>
    <row r="1057" spans="1:6" s="180" customFormat="1" ht="25.5">
      <c r="A1057" s="302">
        <f>IF((SUM('Раздел 4'!Q52:Q52)=SUM('Раздел 4'!G52:H52)+SUM('Раздел 4'!J52:P52)),"","Неверно!")</f>
      </c>
      <c r="B1057" s="300" t="s">
        <v>2329</v>
      </c>
      <c r="C1057" s="298" t="s">
        <v>434</v>
      </c>
      <c r="D1057" s="298" t="s">
        <v>1258</v>
      </c>
      <c r="E1057" s="298" t="str">
        <f>CONCATENATE(SUM('Раздел 4'!Q52:Q52),"=",SUM('Раздел 4'!G52:H52),"+",SUM('Раздел 4'!J52:P52))</f>
        <v>57=49+8</v>
      </c>
      <c r="F1057" s="278"/>
    </row>
    <row r="1058" spans="1:6" s="180" customFormat="1" ht="25.5">
      <c r="A1058" s="302">
        <f>IF((SUM('Раздел 4'!Q53:Q53)=SUM('Раздел 4'!G53:H53)+SUM('Раздел 4'!J53:P53)),"","Неверно!")</f>
      </c>
      <c r="B1058" s="300" t="s">
        <v>2329</v>
      </c>
      <c r="C1058" s="298" t="s">
        <v>435</v>
      </c>
      <c r="D1058" s="298" t="s">
        <v>1258</v>
      </c>
      <c r="E1058" s="298" t="str">
        <f>CONCATENATE(SUM('Раздел 4'!Q53:Q53),"=",SUM('Раздел 4'!G53:H53),"+",SUM('Раздел 4'!J53:P53))</f>
        <v>0=0+0</v>
      </c>
      <c r="F1058" s="278"/>
    </row>
    <row r="1059" spans="1:6" s="180" customFormat="1" ht="25.5">
      <c r="A1059" s="302">
        <f>IF((SUM('Раздел 4'!Q54:Q54)=SUM('Раздел 4'!G54:H54)+SUM('Раздел 4'!J54:P54)),"","Неверно!")</f>
      </c>
      <c r="B1059" s="300" t="s">
        <v>2329</v>
      </c>
      <c r="C1059" s="298" t="s">
        <v>436</v>
      </c>
      <c r="D1059" s="298" t="s">
        <v>1258</v>
      </c>
      <c r="E1059" s="298" t="str">
        <f>CONCATENATE(SUM('Раздел 4'!Q54:Q54),"=",SUM('Раздел 4'!G54:H54),"+",SUM('Раздел 4'!J54:P54))</f>
        <v>0=0+0</v>
      </c>
      <c r="F1059" s="278"/>
    </row>
    <row r="1060" spans="1:6" s="180" customFormat="1" ht="25.5">
      <c r="A1060" s="302">
        <f>IF((SUM('Раздел 4'!Q55:Q55)=SUM('Раздел 4'!G55:H55)+SUM('Раздел 4'!J55:P55)),"","Неверно!")</f>
      </c>
      <c r="B1060" s="300" t="s">
        <v>2329</v>
      </c>
      <c r="C1060" s="298" t="s">
        <v>437</v>
      </c>
      <c r="D1060" s="298" t="s">
        <v>1258</v>
      </c>
      <c r="E1060" s="298" t="str">
        <f>CONCATENATE(SUM('Раздел 4'!Q55:Q55),"=",SUM('Раздел 4'!G55:H55),"+",SUM('Раздел 4'!J55:P55))</f>
        <v>11=10+1</v>
      </c>
      <c r="F1060" s="278"/>
    </row>
    <row r="1061" spans="1:6" s="180" customFormat="1" ht="25.5">
      <c r="A1061" s="302">
        <f>IF((SUM('Раздел 4'!Q56:Q56)=SUM('Раздел 4'!G56:H56)+SUM('Раздел 4'!J56:P56)),"","Неверно!")</f>
      </c>
      <c r="B1061" s="300" t="s">
        <v>2329</v>
      </c>
      <c r="C1061" s="298" t="s">
        <v>438</v>
      </c>
      <c r="D1061" s="298" t="s">
        <v>1258</v>
      </c>
      <c r="E1061" s="298" t="str">
        <f>CONCATENATE(SUM('Раздел 4'!Q56:Q56),"=",SUM('Раздел 4'!G56:H56),"+",SUM('Раздел 4'!J56:P56))</f>
        <v>24=20+4</v>
      </c>
      <c r="F1061" s="278"/>
    </row>
    <row r="1062" spans="1:6" s="180" customFormat="1" ht="25.5">
      <c r="A1062" s="302">
        <f>IF((SUM('Раздел 4'!Q57:Q57)=SUM('Раздел 4'!G57:H57)+SUM('Раздел 4'!J57:P57)),"","Неверно!")</f>
      </c>
      <c r="B1062" s="300" t="s">
        <v>2329</v>
      </c>
      <c r="C1062" s="298" t="s">
        <v>439</v>
      </c>
      <c r="D1062" s="298" t="s">
        <v>1258</v>
      </c>
      <c r="E1062" s="298" t="str">
        <f>CONCATENATE(SUM('Раздел 4'!Q57:Q57),"=",SUM('Раздел 4'!G57:H57),"+",SUM('Раздел 4'!J57:P57))</f>
        <v>13=11+2</v>
      </c>
      <c r="F1062" s="278"/>
    </row>
    <row r="1063" spans="1:6" s="180" customFormat="1" ht="25.5">
      <c r="A1063" s="302">
        <f>IF((SUM('Раздел 4'!Q58:Q58)=SUM('Раздел 4'!G58:H58)+SUM('Раздел 4'!J58:P58)),"","Неверно!")</f>
      </c>
      <c r="B1063" s="300" t="s">
        <v>2329</v>
      </c>
      <c r="C1063" s="298" t="s">
        <v>440</v>
      </c>
      <c r="D1063" s="298" t="s">
        <v>1258</v>
      </c>
      <c r="E1063" s="298" t="str">
        <f>CONCATENATE(SUM('Раздел 4'!Q58:Q58),"=",SUM('Раздел 4'!G58:H58),"+",SUM('Раздел 4'!J58:P58))</f>
        <v>9=8+1</v>
      </c>
      <c r="F1063" s="278"/>
    </row>
    <row r="1064" spans="1:6" s="180" customFormat="1" ht="25.5">
      <c r="A1064" s="302">
        <f>IF((SUM('Раздел 4'!Q14:Q14)=SUM('Раздел 4'!G14:H14)+SUM('Раздел 4'!J14:P14)),"","Неверно!")</f>
      </c>
      <c r="B1064" s="300" t="s">
        <v>2329</v>
      </c>
      <c r="C1064" s="298" t="s">
        <v>441</v>
      </c>
      <c r="D1064" s="298" t="s">
        <v>1258</v>
      </c>
      <c r="E1064" s="298" t="str">
        <f>CONCATENATE(SUM('Раздел 4'!Q14:Q14),"=",SUM('Раздел 4'!G14:H14),"+",SUM('Раздел 4'!J14:P14))</f>
        <v>0=0+0</v>
      </c>
      <c r="F1064" s="278"/>
    </row>
    <row r="1065" spans="1:6" s="180" customFormat="1" ht="25.5">
      <c r="A1065" s="302">
        <f>IF((SUM('Раздел 4'!Q59:Q59)=SUM('Раздел 4'!G59:H59)+SUM('Раздел 4'!J59:P59)),"","Неверно!")</f>
      </c>
      <c r="B1065" s="300" t="s">
        <v>2329</v>
      </c>
      <c r="C1065" s="298" t="s">
        <v>442</v>
      </c>
      <c r="D1065" s="298" t="s">
        <v>1258</v>
      </c>
      <c r="E1065" s="298" t="str">
        <f>CONCATENATE(SUM('Раздел 4'!Q59:Q59),"=",SUM('Раздел 4'!G59:H59),"+",SUM('Раздел 4'!J59:P59))</f>
        <v>1=1+0</v>
      </c>
      <c r="F1065" s="278"/>
    </row>
    <row r="1066" spans="1:6" s="180" customFormat="1" ht="25.5">
      <c r="A1066" s="302">
        <f>IF((SUM('Раздел 4'!Q60:Q60)=SUM('Раздел 4'!G60:H60)+SUM('Раздел 4'!J60:P60)),"","Неверно!")</f>
      </c>
      <c r="B1066" s="300" t="s">
        <v>2329</v>
      </c>
      <c r="C1066" s="298" t="s">
        <v>443</v>
      </c>
      <c r="D1066" s="298" t="s">
        <v>1258</v>
      </c>
      <c r="E1066" s="298" t="str">
        <f>CONCATENATE(SUM('Раздел 4'!Q60:Q60),"=",SUM('Раздел 4'!G60:H60),"+",SUM('Раздел 4'!J60:P60))</f>
        <v>0=0+0</v>
      </c>
      <c r="F1066" s="278"/>
    </row>
    <row r="1067" spans="1:6" s="180" customFormat="1" ht="25.5">
      <c r="A1067" s="302">
        <f>IF((SUM('Раздел 4'!Q61:Q61)=SUM('Раздел 4'!G61:H61)+SUM('Раздел 4'!J61:P61)),"","Неверно!")</f>
      </c>
      <c r="B1067" s="300" t="s">
        <v>2329</v>
      </c>
      <c r="C1067" s="298" t="s">
        <v>444</v>
      </c>
      <c r="D1067" s="298" t="s">
        <v>1258</v>
      </c>
      <c r="E1067" s="298" t="str">
        <f>CONCATENATE(SUM('Раздел 4'!Q61:Q61),"=",SUM('Раздел 4'!G61:H61),"+",SUM('Раздел 4'!J61:P61))</f>
        <v>0=0+0</v>
      </c>
      <c r="F1067" s="278"/>
    </row>
    <row r="1068" spans="1:6" s="180" customFormat="1" ht="25.5">
      <c r="A1068" s="302">
        <f>IF((SUM('Раздел 4'!Q62:Q62)=SUM('Раздел 4'!G62:H62)+SUM('Раздел 4'!J62:P62)),"","Неверно!")</f>
      </c>
      <c r="B1068" s="300" t="s">
        <v>2329</v>
      </c>
      <c r="C1068" s="298" t="s">
        <v>1259</v>
      </c>
      <c r="D1068" s="298" t="s">
        <v>1258</v>
      </c>
      <c r="E1068" s="298" t="str">
        <f>CONCATENATE(SUM('Раздел 4'!Q62:Q62),"=",SUM('Раздел 4'!G62:H62),"+",SUM('Раздел 4'!J62:P62))</f>
        <v>0=0+0</v>
      </c>
      <c r="F1068" s="278"/>
    </row>
    <row r="1069" spans="1:6" s="180" customFormat="1" ht="25.5">
      <c r="A1069" s="302">
        <f>IF((SUM('Раздел 4'!Q63:Q63)=SUM('Раздел 4'!G63:H63)+SUM('Раздел 4'!J63:P63)),"","Неверно!")</f>
      </c>
      <c r="B1069" s="300" t="s">
        <v>2329</v>
      </c>
      <c r="C1069" s="298" t="s">
        <v>1260</v>
      </c>
      <c r="D1069" s="298" t="s">
        <v>1258</v>
      </c>
      <c r="E1069" s="298" t="str">
        <f>CONCATENATE(SUM('Раздел 4'!Q63:Q63),"=",SUM('Раздел 4'!G63:H63),"+",SUM('Раздел 4'!J63:P63))</f>
        <v>0=0+0</v>
      </c>
      <c r="F1069" s="278"/>
    </row>
    <row r="1070" spans="1:6" s="180" customFormat="1" ht="25.5">
      <c r="A1070" s="302">
        <f>IF((SUM('Раздел 4'!Q64:Q64)=SUM('Раздел 4'!G64:H64)+SUM('Раздел 4'!J64:P64)),"","Неверно!")</f>
      </c>
      <c r="B1070" s="300" t="s">
        <v>2329</v>
      </c>
      <c r="C1070" s="298" t="s">
        <v>1261</v>
      </c>
      <c r="D1070" s="298" t="s">
        <v>1258</v>
      </c>
      <c r="E1070" s="298" t="str">
        <f>CONCATENATE(SUM('Раздел 4'!Q64:Q64),"=",SUM('Раздел 4'!G64:H64),"+",SUM('Раздел 4'!J64:P64))</f>
        <v>0=0+0</v>
      </c>
      <c r="F1070" s="278"/>
    </row>
    <row r="1071" spans="1:6" s="180" customFormat="1" ht="25.5">
      <c r="A1071" s="302">
        <f>IF((SUM('Раздел 4'!Q65:Q65)=SUM('Раздел 4'!G65:H65)+SUM('Раздел 4'!J65:P65)),"","Неверно!")</f>
      </c>
      <c r="B1071" s="300" t="s">
        <v>2329</v>
      </c>
      <c r="C1071" s="298" t="s">
        <v>1262</v>
      </c>
      <c r="D1071" s="298" t="s">
        <v>1258</v>
      </c>
      <c r="E1071" s="298" t="str">
        <f>CONCATENATE(SUM('Раздел 4'!Q65:Q65),"=",SUM('Раздел 4'!G65:H65),"+",SUM('Раздел 4'!J65:P65))</f>
        <v>0=0+0</v>
      </c>
      <c r="F1071" s="278"/>
    </row>
    <row r="1072" spans="1:6" s="180" customFormat="1" ht="25.5">
      <c r="A1072" s="302">
        <f>IF((SUM('Раздел 4'!Q66:Q66)=SUM('Раздел 4'!G66:H66)+SUM('Раздел 4'!J66:P66)),"","Неверно!")</f>
      </c>
      <c r="B1072" s="300" t="s">
        <v>2329</v>
      </c>
      <c r="C1072" s="298" t="s">
        <v>1263</v>
      </c>
      <c r="D1072" s="298" t="s">
        <v>1258</v>
      </c>
      <c r="E1072" s="298" t="str">
        <f>CONCATENATE(SUM('Раздел 4'!Q66:Q66),"=",SUM('Раздел 4'!G66:H66),"+",SUM('Раздел 4'!J66:P66))</f>
        <v>0=0+0</v>
      </c>
      <c r="F1072" s="278"/>
    </row>
    <row r="1073" spans="1:6" s="180" customFormat="1" ht="25.5">
      <c r="A1073" s="302">
        <f>IF((SUM('Раздел 4'!Q67:Q67)=SUM('Раздел 4'!G67:H67)+SUM('Раздел 4'!J67:P67)),"","Неверно!")</f>
      </c>
      <c r="B1073" s="300" t="s">
        <v>2329</v>
      </c>
      <c r="C1073" s="298" t="s">
        <v>2330</v>
      </c>
      <c r="D1073" s="298" t="s">
        <v>1258</v>
      </c>
      <c r="E1073" s="298" t="str">
        <f>CONCATENATE(SUM('Раздел 4'!Q67:Q67),"=",SUM('Раздел 4'!G67:H67),"+",SUM('Раздел 4'!J67:P67))</f>
        <v>0=0+0</v>
      </c>
      <c r="F1073" s="278"/>
    </row>
    <row r="1074" spans="1:6" s="180" customFormat="1" ht="25.5">
      <c r="A1074" s="302">
        <f>IF((SUM('Раздел 4'!Q15:Q15)=SUM('Раздел 4'!G15:H15)+SUM('Раздел 4'!J15:P15)),"","Неверно!")</f>
      </c>
      <c r="B1074" s="300" t="s">
        <v>2329</v>
      </c>
      <c r="C1074" s="298" t="s">
        <v>445</v>
      </c>
      <c r="D1074" s="298" t="s">
        <v>1258</v>
      </c>
      <c r="E1074" s="298" t="str">
        <f>CONCATENATE(SUM('Раздел 4'!Q15:Q15),"=",SUM('Раздел 4'!G15:H15),"+",SUM('Раздел 4'!J15:P15))</f>
        <v>1=1+0</v>
      </c>
      <c r="F1074" s="278"/>
    </row>
    <row r="1075" spans="1:6" s="180" customFormat="1" ht="25.5">
      <c r="A1075" s="302">
        <f>IF((SUM('Раздел 4'!Q16:Q16)=SUM('Раздел 4'!G16:H16)+SUM('Раздел 4'!J16:P16)),"","Неверно!")</f>
      </c>
      <c r="B1075" s="300" t="s">
        <v>2329</v>
      </c>
      <c r="C1075" s="298" t="s">
        <v>446</v>
      </c>
      <c r="D1075" s="298" t="s">
        <v>1258</v>
      </c>
      <c r="E1075" s="298" t="str">
        <f>CONCATENATE(SUM('Раздел 4'!Q16:Q16),"=",SUM('Раздел 4'!G16:H16),"+",SUM('Раздел 4'!J16:P16))</f>
        <v>1=1+0</v>
      </c>
      <c r="F1075" s="278"/>
    </row>
    <row r="1076" spans="1:6" s="180" customFormat="1" ht="25.5">
      <c r="A1076" s="302">
        <f>IF((SUM('Раздел 4'!Q17:Q17)=SUM('Раздел 4'!G17:H17)+SUM('Раздел 4'!J17:P17)),"","Неверно!")</f>
      </c>
      <c r="B1076" s="300" t="s">
        <v>2329</v>
      </c>
      <c r="C1076" s="298" t="s">
        <v>447</v>
      </c>
      <c r="D1076" s="298" t="s">
        <v>1258</v>
      </c>
      <c r="E1076" s="298" t="str">
        <f>CONCATENATE(SUM('Раздел 4'!Q17:Q17),"=",SUM('Раздел 4'!G17:H17),"+",SUM('Раздел 4'!J17:P17))</f>
        <v>6=4+2</v>
      </c>
      <c r="F1076" s="278"/>
    </row>
    <row r="1077" spans="1:6" s="180" customFormat="1" ht="25.5">
      <c r="A1077" s="302">
        <f>IF((SUM('Раздел 4'!Q18:Q18)=SUM('Раздел 4'!G18:H18)+SUM('Раздел 4'!J18:P18)),"","Неверно!")</f>
      </c>
      <c r="B1077" s="300" t="s">
        <v>2329</v>
      </c>
      <c r="C1077" s="298" t="s">
        <v>448</v>
      </c>
      <c r="D1077" s="298" t="s">
        <v>1258</v>
      </c>
      <c r="E1077" s="298" t="str">
        <f>CONCATENATE(SUM('Раздел 4'!Q18:Q18),"=",SUM('Раздел 4'!G18:H18),"+",SUM('Раздел 4'!J18:P18))</f>
        <v>0=0+0</v>
      </c>
      <c r="F1077" s="278"/>
    </row>
    <row r="1078" spans="1:6" s="180" customFormat="1" ht="25.5">
      <c r="A1078" s="302">
        <f>IF((SUM('Разделы 5, 6, 7, 8'!J26:J26)&gt;=SUM('Разделы 5, 6, 7, 8'!K26:L26)),"","Неверно!")</f>
      </c>
      <c r="B1078" s="300" t="s">
        <v>2331</v>
      </c>
      <c r="C1078" s="298" t="s">
        <v>388</v>
      </c>
      <c r="D1078" s="298" t="s">
        <v>697</v>
      </c>
      <c r="E1078" s="298" t="str">
        <f>CONCATENATE(SUM('Разделы 5, 6, 7, 8'!J26:J26),"&gt;=",SUM('Разделы 5, 6, 7, 8'!K26:L26))</f>
        <v>664&gt;=54</v>
      </c>
      <c r="F1078" s="278"/>
    </row>
    <row r="1079" spans="1:6" s="180" customFormat="1" ht="25.5">
      <c r="A1079" s="302">
        <f>IF((SUM('Разделы 5, 6, 7, 8'!J27:J27)&gt;=SUM('Разделы 5, 6, 7, 8'!K27:L27)),"","Неверно!")</f>
      </c>
      <c r="B1079" s="300" t="s">
        <v>2331</v>
      </c>
      <c r="C1079" s="298" t="s">
        <v>389</v>
      </c>
      <c r="D1079" s="298" t="s">
        <v>697</v>
      </c>
      <c r="E1079" s="298" t="str">
        <f>CONCATENATE(SUM('Разделы 5, 6, 7, 8'!J27:J27),"&gt;=",SUM('Разделы 5, 6, 7, 8'!K27:L27))</f>
        <v>222&gt;=22</v>
      </c>
      <c r="F1079" s="278"/>
    </row>
    <row r="1080" spans="1:6" s="180" customFormat="1" ht="25.5">
      <c r="A1080" s="302">
        <f>IF((SUM('Разделы 5, 6, 7, 8'!J28:J28)&gt;=SUM('Разделы 5, 6, 7, 8'!K28:L28)),"","Неверно!")</f>
      </c>
      <c r="B1080" s="300" t="s">
        <v>2331</v>
      </c>
      <c r="C1080" s="298" t="s">
        <v>390</v>
      </c>
      <c r="D1080" s="298" t="s">
        <v>697</v>
      </c>
      <c r="E1080" s="298" t="str">
        <f>CONCATENATE(SUM('Разделы 5, 6, 7, 8'!J28:J28),"&gt;=",SUM('Разделы 5, 6, 7, 8'!K28:L28))</f>
        <v>280&gt;=17</v>
      </c>
      <c r="F1080" s="278"/>
    </row>
    <row r="1081" spans="1:6" s="180" customFormat="1" ht="25.5">
      <c r="A1081" s="302">
        <f>IF((SUM('Разделы 5, 6, 7, 8'!J29:J29)&gt;=SUM('Разделы 5, 6, 7, 8'!K29:L29)),"","Неверно!")</f>
      </c>
      <c r="B1081" s="300" t="s">
        <v>2331</v>
      </c>
      <c r="C1081" s="298" t="s">
        <v>391</v>
      </c>
      <c r="D1081" s="298" t="s">
        <v>697</v>
      </c>
      <c r="E1081" s="298" t="str">
        <f>CONCATENATE(SUM('Разделы 5, 6, 7, 8'!J29:J29),"&gt;=",SUM('Разделы 5, 6, 7, 8'!K29:L29))</f>
        <v>150&gt;=12</v>
      </c>
      <c r="F1081" s="278"/>
    </row>
    <row r="1082" spans="1:6" s="180" customFormat="1" ht="25.5">
      <c r="A1082" s="302">
        <f>IF((SUM('Разделы 5, 6, 7, 8'!J30:J30)&gt;=SUM('Разделы 5, 6, 7, 8'!K30:L30)),"","Неверно!")</f>
      </c>
      <c r="B1082" s="300" t="s">
        <v>2331</v>
      </c>
      <c r="C1082" s="298" t="s">
        <v>392</v>
      </c>
      <c r="D1082" s="298" t="s">
        <v>697</v>
      </c>
      <c r="E1082" s="298" t="str">
        <f>CONCATENATE(SUM('Разделы 5, 6, 7, 8'!J30:J30),"&gt;=",SUM('Разделы 5, 6, 7, 8'!K30:L30))</f>
        <v>12&gt;=3</v>
      </c>
      <c r="F1082" s="278"/>
    </row>
    <row r="1083" spans="1:6" s="180" customFormat="1" ht="25.5">
      <c r="A1083" s="302">
        <f>IF((SUM('Разделы 5, 6, 7, 8'!J31:J31)&gt;=SUM('Разделы 5, 6, 7, 8'!K31:L31)),"","Неверно!")</f>
      </c>
      <c r="B1083" s="300" t="s">
        <v>2331</v>
      </c>
      <c r="C1083" s="298" t="s">
        <v>393</v>
      </c>
      <c r="D1083" s="298" t="s">
        <v>697</v>
      </c>
      <c r="E1083" s="298" t="str">
        <f>CONCATENATE(SUM('Разделы 5, 6, 7, 8'!J31:J31),"&gt;=",SUM('Разделы 5, 6, 7, 8'!K31:L31))</f>
        <v>0&gt;=0</v>
      </c>
      <c r="F1083" s="278"/>
    </row>
    <row r="1084" spans="1:6" s="180" customFormat="1" ht="25.5">
      <c r="A1084" s="302">
        <f>IF((SUM('Разделы 5, 6, 7, 8'!J32:J32)&gt;=SUM('Разделы 5, 6, 7, 8'!K32:L32)),"","Неверно!")</f>
      </c>
      <c r="B1084" s="300" t="s">
        <v>2331</v>
      </c>
      <c r="C1084" s="298" t="s">
        <v>394</v>
      </c>
      <c r="D1084" s="298" t="s">
        <v>697</v>
      </c>
      <c r="E1084" s="298" t="str">
        <f>CONCATENATE(SUM('Разделы 5, 6, 7, 8'!J32:J32),"&gt;=",SUM('Разделы 5, 6, 7, 8'!K32:L32))</f>
        <v>0&gt;=0</v>
      </c>
      <c r="F1084" s="278"/>
    </row>
    <row r="1085" spans="1:6" s="180" customFormat="1" ht="25.5">
      <c r="A1085" s="302">
        <f>IF((SUM('Разделы 5, 6, 7, 8'!J33:J33)&gt;=SUM('Разделы 5, 6, 7, 8'!K33:L33)),"","Неверно!")</f>
      </c>
      <c r="B1085" s="300" t="s">
        <v>2331</v>
      </c>
      <c r="C1085" s="298" t="s">
        <v>395</v>
      </c>
      <c r="D1085" s="298" t="s">
        <v>697</v>
      </c>
      <c r="E1085" s="298" t="str">
        <f>CONCATENATE(SUM('Разделы 5, 6, 7, 8'!J33:J33),"&gt;=",SUM('Разделы 5, 6, 7, 8'!K33:L33))</f>
        <v>0&gt;=0</v>
      </c>
      <c r="F1085" s="278"/>
    </row>
    <row r="1086" spans="1:6" s="180" customFormat="1" ht="25.5">
      <c r="A1086" s="302">
        <f>IF((SUM('Разделы 5, 6, 7, 8'!J34:J34)&gt;=SUM('Разделы 5, 6, 7, 8'!K34:L34)),"","Неверно!")</f>
      </c>
      <c r="B1086" s="300" t="s">
        <v>2331</v>
      </c>
      <c r="C1086" s="298" t="s">
        <v>396</v>
      </c>
      <c r="D1086" s="298" t="s">
        <v>697</v>
      </c>
      <c r="E1086" s="298" t="str">
        <f>CONCATENATE(SUM('Разделы 5, 6, 7, 8'!J34:J34),"&gt;=",SUM('Разделы 5, 6, 7, 8'!K34:L34))</f>
        <v>4&gt;=0</v>
      </c>
      <c r="F1086" s="278"/>
    </row>
    <row r="1087" spans="1:6" s="180" customFormat="1" ht="15.75">
      <c r="A1087" s="302">
        <f>IF((SUM('Раздел 4'!F47:F47)&lt;=SUM('Раздел 4'!F10:F10)),"","Неверно!")</f>
      </c>
      <c r="B1087" s="300" t="s">
        <v>2332</v>
      </c>
      <c r="C1087" s="298" t="s">
        <v>1264</v>
      </c>
      <c r="D1087" s="298" t="s">
        <v>1265</v>
      </c>
      <c r="E1087" s="298" t="str">
        <f>CONCATENATE(SUM('Раздел 4'!F47:F47),"&lt;=",SUM('Раздел 4'!F10:F10))</f>
        <v>11&lt;=909</v>
      </c>
      <c r="F1087" s="278"/>
    </row>
    <row r="1088" spans="1:6" s="180" customFormat="1" ht="15.75">
      <c r="A1088" s="302">
        <f>IF((SUM('Раздел 4'!O47:O47)&lt;=SUM('Раздел 4'!O10:O10)),"","Неверно!")</f>
      </c>
      <c r="B1088" s="300" t="s">
        <v>2332</v>
      </c>
      <c r="C1088" s="298" t="s">
        <v>1266</v>
      </c>
      <c r="D1088" s="298" t="s">
        <v>1265</v>
      </c>
      <c r="E1088" s="298" t="str">
        <f>CONCATENATE(SUM('Раздел 4'!O47:O47),"&lt;=",SUM('Раздел 4'!O10:O10))</f>
        <v>0&lt;=0</v>
      </c>
      <c r="F1088" s="278"/>
    </row>
    <row r="1089" spans="1:6" s="180" customFormat="1" ht="15.75">
      <c r="A1089" s="302">
        <f>IF((SUM('Раздел 4'!P47:P47)&lt;=SUM('Раздел 4'!P10:P10)),"","Неверно!")</f>
      </c>
      <c r="B1089" s="300" t="s">
        <v>2332</v>
      </c>
      <c r="C1089" s="298" t="s">
        <v>1267</v>
      </c>
      <c r="D1089" s="298" t="s">
        <v>1265</v>
      </c>
      <c r="E1089" s="298" t="str">
        <f>CONCATENATE(SUM('Раздел 4'!P47:P47),"&lt;=",SUM('Раздел 4'!P10:P10))</f>
        <v>0&lt;=0</v>
      </c>
      <c r="F1089" s="278"/>
    </row>
    <row r="1090" spans="1:6" s="180" customFormat="1" ht="15.75">
      <c r="A1090" s="302">
        <f>IF((SUM('Раздел 4'!Q47:Q47)&lt;=SUM('Раздел 4'!Q10:Q10)),"","Неверно!")</f>
      </c>
      <c r="B1090" s="300" t="s">
        <v>2332</v>
      </c>
      <c r="C1090" s="298" t="s">
        <v>1268</v>
      </c>
      <c r="D1090" s="298" t="s">
        <v>1265</v>
      </c>
      <c r="E1090" s="298" t="str">
        <f>CONCATENATE(SUM('Раздел 4'!Q47:Q47),"&lt;=",SUM('Раздел 4'!Q10:Q10))</f>
        <v>1&lt;=57</v>
      </c>
      <c r="F1090" s="278"/>
    </row>
    <row r="1091" spans="1:6" s="180" customFormat="1" ht="15.75">
      <c r="A1091" s="302">
        <f>IF((SUM('Раздел 4'!R47:R47)&lt;=SUM('Раздел 4'!R10:R10)),"","Неверно!")</f>
      </c>
      <c r="B1091" s="300" t="s">
        <v>2332</v>
      </c>
      <c r="C1091" s="298" t="s">
        <v>1269</v>
      </c>
      <c r="D1091" s="298" t="s">
        <v>1265</v>
      </c>
      <c r="E1091" s="298" t="str">
        <f>CONCATENATE(SUM('Раздел 4'!R47:R47),"&lt;=",SUM('Раздел 4'!R10:R10))</f>
        <v>0&lt;=0</v>
      </c>
      <c r="F1091" s="278"/>
    </row>
    <row r="1092" spans="1:6" s="180" customFormat="1" ht="15.75">
      <c r="A1092" s="302">
        <f>IF((SUM('Раздел 4'!S47:S47)&lt;=SUM('Раздел 4'!S10:S10)),"","Неверно!")</f>
      </c>
      <c r="B1092" s="300" t="s">
        <v>2332</v>
      </c>
      <c r="C1092" s="298" t="s">
        <v>1270</v>
      </c>
      <c r="D1092" s="298" t="s">
        <v>1265</v>
      </c>
      <c r="E1092" s="298" t="str">
        <f>CONCATENATE(SUM('Раздел 4'!S47:S47),"&lt;=",SUM('Раздел 4'!S10:S10))</f>
        <v>0&lt;=3</v>
      </c>
      <c r="F1092" s="278"/>
    </row>
    <row r="1093" spans="1:6" s="180" customFormat="1" ht="15.75">
      <c r="A1093" s="302">
        <f>IF((SUM('Раздел 4'!T47:T47)&lt;=SUM('Раздел 4'!T10:T10)),"","Неверно!")</f>
      </c>
      <c r="B1093" s="300" t="s">
        <v>2332</v>
      </c>
      <c r="C1093" s="298" t="s">
        <v>1271</v>
      </c>
      <c r="D1093" s="298" t="s">
        <v>1265</v>
      </c>
      <c r="E1093" s="298" t="str">
        <f>CONCATENATE(SUM('Раздел 4'!T47:T47),"&lt;=",SUM('Раздел 4'!T10:T10))</f>
        <v>0&lt;=0</v>
      </c>
      <c r="F1093" s="278"/>
    </row>
    <row r="1094" spans="1:6" s="180" customFormat="1" ht="15.75">
      <c r="A1094" s="302">
        <f>IF((SUM('Раздел 4'!U47:U47)&lt;=SUM('Раздел 4'!U10:U10)),"","Неверно!")</f>
      </c>
      <c r="B1094" s="300" t="s">
        <v>2332</v>
      </c>
      <c r="C1094" s="298" t="s">
        <v>1272</v>
      </c>
      <c r="D1094" s="298" t="s">
        <v>1265</v>
      </c>
      <c r="E1094" s="298" t="str">
        <f>CONCATENATE(SUM('Раздел 4'!U47:U47),"&lt;=",SUM('Раздел 4'!U10:U10))</f>
        <v>2&lt;=67</v>
      </c>
      <c r="F1094" s="278"/>
    </row>
    <row r="1095" spans="1:6" s="180" customFormat="1" ht="15.75">
      <c r="A1095" s="302">
        <f>IF((SUM('Раздел 4'!V47:V47)&lt;=SUM('Раздел 4'!V10:V10)),"","Неверно!")</f>
      </c>
      <c r="B1095" s="300" t="s">
        <v>2332</v>
      </c>
      <c r="C1095" s="298" t="s">
        <v>1273</v>
      </c>
      <c r="D1095" s="298" t="s">
        <v>1265</v>
      </c>
      <c r="E1095" s="298" t="str">
        <f>CONCATENATE(SUM('Раздел 4'!V47:V47),"&lt;=",SUM('Раздел 4'!V10:V10))</f>
        <v>0&lt;=5</v>
      </c>
      <c r="F1095" s="278"/>
    </row>
    <row r="1096" spans="1:6" s="180" customFormat="1" ht="15.75">
      <c r="A1096" s="302">
        <f>IF((SUM('Раздел 4'!W47:W47)&lt;=SUM('Раздел 4'!W10:W10)),"","Неверно!")</f>
      </c>
      <c r="B1096" s="300" t="s">
        <v>2332</v>
      </c>
      <c r="C1096" s="298" t="s">
        <v>1274</v>
      </c>
      <c r="D1096" s="298" t="s">
        <v>1265</v>
      </c>
      <c r="E1096" s="298" t="str">
        <f>CONCATENATE(SUM('Раздел 4'!W47:W47),"&lt;=",SUM('Раздел 4'!W10:W10))</f>
        <v>2&lt;=75</v>
      </c>
      <c r="F1096" s="278"/>
    </row>
    <row r="1097" spans="1:6" s="180" customFormat="1" ht="15.75">
      <c r="A1097" s="302">
        <f>IF((SUM('Раздел 4'!X47:X47)&lt;=SUM('Раздел 4'!X10:X10)),"","Неверно!")</f>
      </c>
      <c r="B1097" s="300" t="s">
        <v>2332</v>
      </c>
      <c r="C1097" s="298" t="s">
        <v>1275</v>
      </c>
      <c r="D1097" s="298" t="s">
        <v>1265</v>
      </c>
      <c r="E1097" s="298" t="str">
        <f>CONCATENATE(SUM('Раздел 4'!X47:X47),"&lt;=",SUM('Раздел 4'!X10:X10))</f>
        <v>0&lt;=0</v>
      </c>
      <c r="F1097" s="278"/>
    </row>
    <row r="1098" spans="1:6" s="180" customFormat="1" ht="15.75">
      <c r="A1098" s="302">
        <f>IF((SUM('Раздел 4'!G47:G47)&lt;=SUM('Раздел 4'!G10:G10)),"","Неверно!")</f>
      </c>
      <c r="B1098" s="300" t="s">
        <v>2332</v>
      </c>
      <c r="C1098" s="298" t="s">
        <v>1276</v>
      </c>
      <c r="D1098" s="298" t="s">
        <v>1265</v>
      </c>
      <c r="E1098" s="298" t="str">
        <f>CONCATENATE(SUM('Раздел 4'!G47:G47),"&lt;=",SUM('Раздел 4'!G10:G10))</f>
        <v>0&lt;=0</v>
      </c>
      <c r="F1098" s="278"/>
    </row>
    <row r="1099" spans="1:6" s="180" customFormat="1" ht="15.75">
      <c r="A1099" s="302">
        <f>IF((SUM('Раздел 4'!Y47:Y47)&lt;=SUM('Раздел 4'!Y10:Y10)),"","Неверно!")</f>
      </c>
      <c r="B1099" s="300" t="s">
        <v>2332</v>
      </c>
      <c r="C1099" s="298" t="s">
        <v>1277</v>
      </c>
      <c r="D1099" s="298" t="s">
        <v>1265</v>
      </c>
      <c r="E1099" s="298" t="str">
        <f>CONCATENATE(SUM('Раздел 4'!Y47:Y47),"&lt;=",SUM('Раздел 4'!Y10:Y10))</f>
        <v>0&lt;=3</v>
      </c>
      <c r="F1099" s="278"/>
    </row>
    <row r="1100" spans="1:6" s="180" customFormat="1" ht="15.75">
      <c r="A1100" s="302">
        <f>IF((SUM('Раздел 4'!Z47:Z47)&lt;=SUM('Раздел 4'!Z10:Z10)),"","Неверно!")</f>
      </c>
      <c r="B1100" s="300" t="s">
        <v>2332</v>
      </c>
      <c r="C1100" s="298" t="s">
        <v>1278</v>
      </c>
      <c r="D1100" s="298" t="s">
        <v>1265</v>
      </c>
      <c r="E1100" s="298" t="str">
        <f>CONCATENATE(SUM('Раздел 4'!Z47:Z47),"&lt;=",SUM('Раздел 4'!Z10:Z10))</f>
        <v>0&lt;=0</v>
      </c>
      <c r="F1100" s="278"/>
    </row>
    <row r="1101" spans="1:6" s="180" customFormat="1" ht="15.75">
      <c r="A1101" s="302">
        <f>IF((SUM('Раздел 4'!AA47:AA47)&lt;=SUM('Раздел 4'!AA10:AA10)),"","Неверно!")</f>
      </c>
      <c r="B1101" s="300" t="s">
        <v>2332</v>
      </c>
      <c r="C1101" s="298" t="s">
        <v>1279</v>
      </c>
      <c r="D1101" s="298" t="s">
        <v>1265</v>
      </c>
      <c r="E1101" s="298" t="str">
        <f>CONCATENATE(SUM('Раздел 4'!AA47:AA47),"&lt;=",SUM('Раздел 4'!AA10:AA10))</f>
        <v>0&lt;=0</v>
      </c>
      <c r="F1101" s="278"/>
    </row>
    <row r="1102" spans="1:6" s="180" customFormat="1" ht="15.75">
      <c r="A1102" s="302">
        <f>IF((SUM('Раздел 4'!AB47:AB47)&lt;=SUM('Раздел 4'!AB10:AB10)),"","Неверно!")</f>
      </c>
      <c r="B1102" s="300" t="s">
        <v>2332</v>
      </c>
      <c r="C1102" s="298" t="s">
        <v>1280</v>
      </c>
      <c r="D1102" s="298" t="s">
        <v>1265</v>
      </c>
      <c r="E1102" s="298" t="str">
        <f>CONCATENATE(SUM('Раздел 4'!AB47:AB47),"&lt;=",SUM('Раздел 4'!AB10:AB10))</f>
        <v>0&lt;=0</v>
      </c>
      <c r="F1102" s="278"/>
    </row>
    <row r="1103" spans="1:6" s="180" customFormat="1" ht="15.75">
      <c r="A1103" s="302">
        <f>IF((SUM('Раздел 4'!AC47:AC47)&lt;=SUM('Раздел 4'!AC10:AC10)),"","Неверно!")</f>
      </c>
      <c r="B1103" s="300" t="s">
        <v>2332</v>
      </c>
      <c r="C1103" s="298" t="s">
        <v>1281</v>
      </c>
      <c r="D1103" s="298" t="s">
        <v>1265</v>
      </c>
      <c r="E1103" s="298" t="str">
        <f>CONCATENATE(SUM('Раздел 4'!AC47:AC47),"&lt;=",SUM('Раздел 4'!AC10:AC10))</f>
        <v>0&lt;=3</v>
      </c>
      <c r="F1103" s="278"/>
    </row>
    <row r="1104" spans="1:6" s="180" customFormat="1" ht="15.75">
      <c r="A1104" s="302">
        <f>IF((SUM('Раздел 4'!AD47:AD47)&lt;=SUM('Раздел 4'!AD10:AD10)),"","Неверно!")</f>
      </c>
      <c r="B1104" s="300" t="s">
        <v>2332</v>
      </c>
      <c r="C1104" s="298" t="s">
        <v>1282</v>
      </c>
      <c r="D1104" s="298" t="s">
        <v>1265</v>
      </c>
      <c r="E1104" s="298" t="str">
        <f>CONCATENATE(SUM('Раздел 4'!AD47:AD47),"&lt;=",SUM('Раздел 4'!AD10:AD10))</f>
        <v>0&lt;=0</v>
      </c>
      <c r="F1104" s="278"/>
    </row>
    <row r="1105" spans="1:6" s="180" customFormat="1" ht="15.75">
      <c r="A1105" s="302">
        <f>IF((SUM('Раздел 4'!AE47:AE47)&lt;=SUM('Раздел 4'!AE10:AE10)),"","Неверно!")</f>
      </c>
      <c r="B1105" s="300" t="s">
        <v>2332</v>
      </c>
      <c r="C1105" s="298" t="s">
        <v>1283</v>
      </c>
      <c r="D1105" s="298" t="s">
        <v>1265</v>
      </c>
      <c r="E1105" s="298" t="str">
        <f>CONCATENATE(SUM('Раздел 4'!AE47:AE47),"&lt;=",SUM('Раздел 4'!AE10:AE10))</f>
        <v>0&lt;=0</v>
      </c>
      <c r="F1105" s="278"/>
    </row>
    <row r="1106" spans="1:6" s="180" customFormat="1" ht="15.75">
      <c r="A1106" s="302">
        <f>IF((SUM('Раздел 4'!AF47:AF47)&lt;=SUM('Раздел 4'!AF10:AF10)),"","Неверно!")</f>
      </c>
      <c r="B1106" s="300" t="s">
        <v>2332</v>
      </c>
      <c r="C1106" s="298" t="s">
        <v>1284</v>
      </c>
      <c r="D1106" s="298" t="s">
        <v>1265</v>
      </c>
      <c r="E1106" s="298" t="str">
        <f>CONCATENATE(SUM('Раздел 4'!AF47:AF47),"&lt;=",SUM('Раздел 4'!AF10:AF10))</f>
        <v>0&lt;=1</v>
      </c>
      <c r="F1106" s="278"/>
    </row>
    <row r="1107" spans="1:6" s="180" customFormat="1" ht="15.75">
      <c r="A1107" s="302">
        <f>IF((SUM('Раздел 4'!AG47:AG47)&lt;=SUM('Раздел 4'!AG10:AG10)),"","Неверно!")</f>
      </c>
      <c r="B1107" s="300" t="s">
        <v>2332</v>
      </c>
      <c r="C1107" s="298" t="s">
        <v>1285</v>
      </c>
      <c r="D1107" s="298" t="s">
        <v>1265</v>
      </c>
      <c r="E1107" s="298" t="str">
        <f>CONCATENATE(SUM('Раздел 4'!AG47:AG47),"&lt;=",SUM('Раздел 4'!AG10:AG10))</f>
        <v>0&lt;=22</v>
      </c>
      <c r="F1107" s="278"/>
    </row>
    <row r="1108" spans="1:6" s="180" customFormat="1" ht="15.75">
      <c r="A1108" s="302">
        <f>IF((SUM('Раздел 4'!AH47:AH47)&lt;=SUM('Раздел 4'!AH10:AH10)),"","Неверно!")</f>
      </c>
      <c r="B1108" s="300" t="s">
        <v>2332</v>
      </c>
      <c r="C1108" s="298" t="s">
        <v>1286</v>
      </c>
      <c r="D1108" s="298" t="s">
        <v>1265</v>
      </c>
      <c r="E1108" s="298" t="str">
        <f>CONCATENATE(SUM('Раздел 4'!AH47:AH47),"&lt;=",SUM('Раздел 4'!AH10:AH10))</f>
        <v>3&lt;=240</v>
      </c>
      <c r="F1108" s="278"/>
    </row>
    <row r="1109" spans="1:6" s="180" customFormat="1" ht="15.75">
      <c r="A1109" s="302">
        <f>IF((SUM('Раздел 4'!H47:H47)&lt;=SUM('Раздел 4'!H10:H10)),"","Неверно!")</f>
      </c>
      <c r="B1109" s="300" t="s">
        <v>2332</v>
      </c>
      <c r="C1109" s="298" t="s">
        <v>1287</v>
      </c>
      <c r="D1109" s="298" t="s">
        <v>1265</v>
      </c>
      <c r="E1109" s="298" t="str">
        <f>CONCATENATE(SUM('Раздел 4'!H47:H47),"&lt;=",SUM('Раздел 4'!H10:H10))</f>
        <v>1&lt;=49</v>
      </c>
      <c r="F1109" s="278"/>
    </row>
    <row r="1110" spans="1:6" s="180" customFormat="1" ht="15.75">
      <c r="A1110" s="302">
        <f>IF((SUM('Раздел 4'!AI47:AI47)&lt;=SUM('Раздел 4'!AI10:AI10)),"","Неверно!")</f>
      </c>
      <c r="B1110" s="300" t="s">
        <v>2332</v>
      </c>
      <c r="C1110" s="298" t="s">
        <v>1288</v>
      </c>
      <c r="D1110" s="298" t="s">
        <v>1265</v>
      </c>
      <c r="E1110" s="298" t="str">
        <f>CONCATENATE(SUM('Раздел 4'!AI47:AI47),"&lt;=",SUM('Раздел 4'!AI10:AI10))</f>
        <v>0&lt;=420</v>
      </c>
      <c r="F1110" s="278"/>
    </row>
    <row r="1111" spans="1:6" s="180" customFormat="1" ht="15.75">
      <c r="A1111" s="302">
        <f>IF((SUM('Раздел 4'!AJ47:AJ47)&lt;=SUM('Раздел 4'!AJ10:AJ10)),"","Неверно!")</f>
      </c>
      <c r="B1111" s="300" t="s">
        <v>2332</v>
      </c>
      <c r="C1111" s="298" t="s">
        <v>1289</v>
      </c>
      <c r="D1111" s="298" t="s">
        <v>1265</v>
      </c>
      <c r="E1111" s="298" t="str">
        <f>CONCATENATE(SUM('Раздел 4'!AJ47:AJ47),"&lt;=",SUM('Раздел 4'!AJ10:AJ10))</f>
        <v>0&lt;=18</v>
      </c>
      <c r="F1111" s="278"/>
    </row>
    <row r="1112" spans="1:6" s="180" customFormat="1" ht="15.75">
      <c r="A1112" s="302">
        <f>IF((SUM('Раздел 4'!AK47:AK47)&lt;=SUM('Раздел 4'!AK10:AK10)),"","Неверно!")</f>
      </c>
      <c r="B1112" s="300" t="s">
        <v>2332</v>
      </c>
      <c r="C1112" s="298" t="s">
        <v>1290</v>
      </c>
      <c r="D1112" s="298" t="s">
        <v>1265</v>
      </c>
      <c r="E1112" s="298" t="str">
        <f>CONCATENATE(SUM('Раздел 4'!AK47:AK47),"&lt;=",SUM('Раздел 4'!AK10:AK10))</f>
        <v>0&lt;=1</v>
      </c>
      <c r="F1112" s="278"/>
    </row>
    <row r="1113" spans="1:6" s="180" customFormat="1" ht="15.75">
      <c r="A1113" s="302">
        <f>IF((SUM('Раздел 4'!AL47:AL47)&lt;=SUM('Раздел 4'!AL10:AL10)),"","Неверно!")</f>
      </c>
      <c r="B1113" s="300" t="s">
        <v>2332</v>
      </c>
      <c r="C1113" s="298" t="s">
        <v>1291</v>
      </c>
      <c r="D1113" s="298" t="s">
        <v>1265</v>
      </c>
      <c r="E1113" s="298" t="str">
        <f>CONCATENATE(SUM('Раздел 4'!AL47:AL47),"&lt;=",SUM('Раздел 4'!AL10:AL10))</f>
        <v>5&lt;=533</v>
      </c>
      <c r="F1113" s="278"/>
    </row>
    <row r="1114" spans="1:6" s="180" customFormat="1" ht="15.75">
      <c r="A1114" s="302">
        <f>IF((SUM('Раздел 4'!AM47:AM47)&lt;=SUM('Раздел 4'!AM10:AM10)),"","Неверно!")</f>
      </c>
      <c r="B1114" s="300" t="s">
        <v>2332</v>
      </c>
      <c r="C1114" s="298" t="s">
        <v>1292</v>
      </c>
      <c r="D1114" s="298" t="s">
        <v>1265</v>
      </c>
      <c r="E1114" s="298" t="str">
        <f>CONCATENATE(SUM('Раздел 4'!AM47:AM47),"&lt;=",SUM('Раздел 4'!AM10:AM10))</f>
        <v>9&lt;=2192</v>
      </c>
      <c r="F1114" s="278"/>
    </row>
    <row r="1115" spans="1:6" s="180" customFormat="1" ht="15.75">
      <c r="A1115" s="302">
        <f>IF((SUM('Раздел 4'!AN47:AN47)&lt;=SUM('Раздел 4'!AN10:AN10)),"","Неверно!")</f>
      </c>
      <c r="B1115" s="300" t="s">
        <v>2332</v>
      </c>
      <c r="C1115" s="298" t="s">
        <v>1293</v>
      </c>
      <c r="D1115" s="298" t="s">
        <v>1265</v>
      </c>
      <c r="E1115" s="298" t="str">
        <f>CONCATENATE(SUM('Раздел 4'!AN47:AN47),"&lt;=",SUM('Раздел 4'!AN10:AN10))</f>
        <v>20&lt;=3561</v>
      </c>
      <c r="F1115" s="278"/>
    </row>
    <row r="1116" spans="1:6" s="180" customFormat="1" ht="15.75">
      <c r="A1116" s="302">
        <f>IF((SUM('Раздел 4'!AO47:AO47)&lt;=SUM('Раздел 4'!AO10:AO10)),"","Неверно!")</f>
      </c>
      <c r="B1116" s="300" t="s">
        <v>2332</v>
      </c>
      <c r="C1116" s="298" t="s">
        <v>1294</v>
      </c>
      <c r="D1116" s="298" t="s">
        <v>1265</v>
      </c>
      <c r="E1116" s="298" t="str">
        <f>CONCATENATE(SUM('Раздел 4'!AO47:AO47),"&lt;=",SUM('Раздел 4'!AO10:AO10))</f>
        <v>0&lt;=8</v>
      </c>
      <c r="F1116" s="278"/>
    </row>
    <row r="1117" spans="1:6" s="180" customFormat="1" ht="15.75">
      <c r="A1117" s="302">
        <f>IF((SUM('Раздел 4'!AP47:AP47)&lt;=SUM('Раздел 4'!AP10:AP10)),"","Неверно!")</f>
      </c>
      <c r="B1117" s="300" t="s">
        <v>2332</v>
      </c>
      <c r="C1117" s="298" t="s">
        <v>1295</v>
      </c>
      <c r="D1117" s="298" t="s">
        <v>1265</v>
      </c>
      <c r="E1117" s="298" t="str">
        <f>CONCATENATE(SUM('Раздел 4'!AP47:AP47),"&lt;=",SUM('Раздел 4'!AP10:AP10))</f>
        <v>1&lt;=64</v>
      </c>
      <c r="F1117" s="278"/>
    </row>
    <row r="1118" spans="1:6" s="180" customFormat="1" ht="15.75">
      <c r="A1118" s="302">
        <f>IF((SUM('Раздел 4'!AQ47:AQ47)&lt;=SUM('Раздел 4'!AQ10:AQ10)),"","Неверно!")</f>
      </c>
      <c r="B1118" s="300" t="s">
        <v>2332</v>
      </c>
      <c r="C1118" s="298" t="s">
        <v>1296</v>
      </c>
      <c r="D1118" s="298" t="s">
        <v>1265</v>
      </c>
      <c r="E1118" s="298" t="str">
        <f>CONCATENATE(SUM('Раздел 4'!AQ47:AQ47),"&lt;=",SUM('Раздел 4'!AQ10:AQ10))</f>
        <v>0&lt;=8</v>
      </c>
      <c r="F1118" s="278"/>
    </row>
    <row r="1119" spans="1:6" s="180" customFormat="1" ht="15.75">
      <c r="A1119" s="302">
        <f>IF((SUM('Раздел 4'!AR47:AR47)&lt;=SUM('Раздел 4'!AR10:AR10)),"","Неверно!")</f>
      </c>
      <c r="B1119" s="300" t="s">
        <v>2332</v>
      </c>
      <c r="C1119" s="298" t="s">
        <v>1297</v>
      </c>
      <c r="D1119" s="298" t="s">
        <v>1265</v>
      </c>
      <c r="E1119" s="298" t="str">
        <f>CONCATENATE(SUM('Раздел 4'!AR47:AR47),"&lt;=",SUM('Раздел 4'!AR10:AR10))</f>
        <v>1&lt;=55</v>
      </c>
      <c r="F1119" s="278"/>
    </row>
    <row r="1120" spans="1:6" s="180" customFormat="1" ht="15.75">
      <c r="A1120" s="302">
        <f>IF((SUM('Раздел 4'!I47:I47)&lt;=SUM('Раздел 4'!I10:I10)),"","Неверно!")</f>
      </c>
      <c r="B1120" s="300" t="s">
        <v>2332</v>
      </c>
      <c r="C1120" s="298" t="s">
        <v>1298</v>
      </c>
      <c r="D1120" s="298" t="s">
        <v>1265</v>
      </c>
      <c r="E1120" s="298" t="str">
        <f>CONCATENATE(SUM('Раздел 4'!I47:I47),"&lt;=",SUM('Раздел 4'!I10:I10))</f>
        <v>0&lt;=0</v>
      </c>
      <c r="F1120" s="278"/>
    </row>
    <row r="1121" spans="1:6" s="180" customFormat="1" ht="15.75">
      <c r="A1121" s="302">
        <f>IF((SUM('Раздел 4'!AS47:AS47)&lt;=SUM('Раздел 4'!AS10:AS10)),"","Неверно!")</f>
      </c>
      <c r="B1121" s="300" t="s">
        <v>2332</v>
      </c>
      <c r="C1121" s="298" t="s">
        <v>1299</v>
      </c>
      <c r="D1121" s="298" t="s">
        <v>1265</v>
      </c>
      <c r="E1121" s="298" t="str">
        <f>CONCATENATE(SUM('Раздел 4'!AS47:AS47),"&lt;=",SUM('Раздел 4'!AS10:AS10))</f>
        <v>0&lt;=0</v>
      </c>
      <c r="F1121" s="278"/>
    </row>
    <row r="1122" spans="1:6" s="180" customFormat="1" ht="15.75">
      <c r="A1122" s="302">
        <f>IF((SUM('Раздел 4'!AT47:AT47)&lt;=SUM('Раздел 4'!AT10:AT10)),"","Неверно!")</f>
      </c>
      <c r="B1122" s="300" t="s">
        <v>2332</v>
      </c>
      <c r="C1122" s="298" t="s">
        <v>1300</v>
      </c>
      <c r="D1122" s="298" t="s">
        <v>1265</v>
      </c>
      <c r="E1122" s="298" t="str">
        <f>CONCATENATE(SUM('Раздел 4'!AT47:AT47),"&lt;=",SUM('Раздел 4'!AT10:AT10))</f>
        <v>0&lt;=0</v>
      </c>
      <c r="F1122" s="278"/>
    </row>
    <row r="1123" spans="1:6" s="180" customFormat="1" ht="15.75">
      <c r="A1123" s="302">
        <f>IF((SUM('Раздел 4'!AU47:AU47)&lt;=SUM('Раздел 4'!AU10:AU10)),"","Неверно!")</f>
      </c>
      <c r="B1123" s="300" t="s">
        <v>2332</v>
      </c>
      <c r="C1123" s="298" t="s">
        <v>1301</v>
      </c>
      <c r="D1123" s="298" t="s">
        <v>1265</v>
      </c>
      <c r="E1123" s="298" t="str">
        <f>CONCATENATE(SUM('Раздел 4'!AU47:AU47),"&lt;=",SUM('Раздел 4'!AU10:AU10))</f>
        <v>0&lt;=0</v>
      </c>
      <c r="F1123" s="278"/>
    </row>
    <row r="1124" spans="1:6" s="180" customFormat="1" ht="15.75">
      <c r="A1124" s="302">
        <f>IF((SUM('Раздел 4'!AV47:AV47)&lt;=SUM('Раздел 4'!AV10:AV10)),"","Неверно!")</f>
      </c>
      <c r="B1124" s="300" t="s">
        <v>2332</v>
      </c>
      <c r="C1124" s="298" t="s">
        <v>1302</v>
      </c>
      <c r="D1124" s="298" t="s">
        <v>1265</v>
      </c>
      <c r="E1124" s="298" t="str">
        <f>CONCATENATE(SUM('Раздел 4'!AV47:AV47),"&lt;=",SUM('Раздел 4'!AV10:AV10))</f>
        <v>6&lt;=818</v>
      </c>
      <c r="F1124" s="278"/>
    </row>
    <row r="1125" spans="1:6" s="180" customFormat="1" ht="15.75">
      <c r="A1125" s="302">
        <f>IF((SUM('Раздел 4'!J47:J47)&lt;=SUM('Раздел 4'!J10:J10)),"","Неверно!")</f>
      </c>
      <c r="B1125" s="300" t="s">
        <v>2332</v>
      </c>
      <c r="C1125" s="298" t="s">
        <v>1303</v>
      </c>
      <c r="D1125" s="298" t="s">
        <v>1265</v>
      </c>
      <c r="E1125" s="298" t="str">
        <f>CONCATENATE(SUM('Раздел 4'!J47:J47),"&lt;=",SUM('Раздел 4'!J10:J10))</f>
        <v>0&lt;=3</v>
      </c>
      <c r="F1125" s="278"/>
    </row>
    <row r="1126" spans="1:6" s="180" customFormat="1" ht="15.75">
      <c r="A1126" s="302">
        <f>IF((SUM('Раздел 4'!K47:K47)&lt;=SUM('Раздел 4'!K10:K10)),"","Неверно!")</f>
      </c>
      <c r="B1126" s="300" t="s">
        <v>2332</v>
      </c>
      <c r="C1126" s="298" t="s">
        <v>1304</v>
      </c>
      <c r="D1126" s="298" t="s">
        <v>1265</v>
      </c>
      <c r="E1126" s="298" t="str">
        <f>CONCATENATE(SUM('Раздел 4'!K47:K47),"&lt;=",SUM('Раздел 4'!K10:K10))</f>
        <v>0&lt;=5</v>
      </c>
      <c r="F1126" s="278"/>
    </row>
    <row r="1127" spans="1:6" s="180" customFormat="1" ht="15.75">
      <c r="A1127" s="302">
        <f>IF((SUM('Раздел 4'!L47:L47)&lt;=SUM('Раздел 4'!L10:L10)),"","Неверно!")</f>
      </c>
      <c r="B1127" s="300" t="s">
        <v>2332</v>
      </c>
      <c r="C1127" s="298" t="s">
        <v>1305</v>
      </c>
      <c r="D1127" s="298" t="s">
        <v>1265</v>
      </c>
      <c r="E1127" s="298" t="str">
        <f>CONCATENATE(SUM('Раздел 4'!L47:L47),"&lt;=",SUM('Раздел 4'!L10:L10))</f>
        <v>0&lt;=0</v>
      </c>
      <c r="F1127" s="278"/>
    </row>
    <row r="1128" spans="1:6" s="180" customFormat="1" ht="15.75">
      <c r="A1128" s="302">
        <f>IF((SUM('Раздел 4'!M47:M47)&lt;=SUM('Раздел 4'!M10:M10)),"","Неверно!")</f>
      </c>
      <c r="B1128" s="300" t="s">
        <v>2332</v>
      </c>
      <c r="C1128" s="298" t="s">
        <v>1306</v>
      </c>
      <c r="D1128" s="298" t="s">
        <v>1265</v>
      </c>
      <c r="E1128" s="298" t="str">
        <f>CONCATENATE(SUM('Раздел 4'!M47:M47),"&lt;=",SUM('Раздел 4'!M10:M10))</f>
        <v>0&lt;=0</v>
      </c>
      <c r="F1128" s="278"/>
    </row>
    <row r="1129" spans="1:6" s="180" customFormat="1" ht="15.75">
      <c r="A1129" s="302">
        <f>IF((SUM('Раздел 4'!N47:N47)&lt;=SUM('Раздел 4'!N10:N10)),"","Неверно!")</f>
      </c>
      <c r="B1129" s="300" t="s">
        <v>2332</v>
      </c>
      <c r="C1129" s="298" t="s">
        <v>1307</v>
      </c>
      <c r="D1129" s="298" t="s">
        <v>1265</v>
      </c>
      <c r="E1129" s="298" t="str">
        <f>CONCATENATE(SUM('Раздел 4'!N47:N47),"&lt;=",SUM('Раздел 4'!N10:N10))</f>
        <v>0&lt;=0</v>
      </c>
      <c r="F1129" s="278"/>
    </row>
    <row r="1130" spans="1:6" s="180" customFormat="1" ht="15.75">
      <c r="A1130" s="302">
        <f>IF((SUM('Разделы 5, 6, 7, 8'!E11:E11)&lt;=SUM('Разделы 5, 6, 7, 8'!E10:E10)),"","Неверно!")</f>
      </c>
      <c r="B1130" s="300" t="s">
        <v>2333</v>
      </c>
      <c r="C1130" s="298" t="s">
        <v>387</v>
      </c>
      <c r="D1130" s="298" t="s">
        <v>1779</v>
      </c>
      <c r="E1130" s="298" t="str">
        <f>CONCATENATE(SUM('Разделы 5, 6, 7, 8'!E11:E11),"&lt;=",SUM('Разделы 5, 6, 7, 8'!E10:E10))</f>
        <v>0&lt;=15</v>
      </c>
      <c r="F1130" s="278"/>
    </row>
    <row r="1131" spans="1:6" s="180" customFormat="1" ht="25.5">
      <c r="A1131" s="302">
        <f>IF((SUM('Разделы 5, 6, 7, 8'!P26:P26)&gt;=SUM('Разделы 5, 6, 7, 8'!Q26:R26)),"","Неверно!")</f>
      </c>
      <c r="B1131" s="300" t="s">
        <v>2334</v>
      </c>
      <c r="C1131" s="298" t="s">
        <v>2335</v>
      </c>
      <c r="D1131" s="298" t="s">
        <v>2336</v>
      </c>
      <c r="E1131" s="298" t="str">
        <f>CONCATENATE(SUM('Разделы 5, 6, 7, 8'!P26:P26),"&gt;=",SUM('Разделы 5, 6, 7, 8'!Q26:R26))</f>
        <v>0&gt;=0</v>
      </c>
      <c r="F1131" s="278"/>
    </row>
    <row r="1132" spans="1:6" s="180" customFormat="1" ht="25.5">
      <c r="A1132" s="302">
        <f>IF((SUM('Разделы 5, 6, 7, 8'!P27:P27)&gt;=SUM('Разделы 5, 6, 7, 8'!Q27:R27)),"","Неверно!")</f>
      </c>
      <c r="B1132" s="300" t="s">
        <v>2334</v>
      </c>
      <c r="C1132" s="298" t="s">
        <v>2337</v>
      </c>
      <c r="D1132" s="298" t="s">
        <v>2336</v>
      </c>
      <c r="E1132" s="298" t="str">
        <f>CONCATENATE(SUM('Разделы 5, 6, 7, 8'!P27:P27),"&gt;=",SUM('Разделы 5, 6, 7, 8'!Q27:R27))</f>
        <v>0&gt;=0</v>
      </c>
      <c r="F1132" s="278"/>
    </row>
    <row r="1133" spans="1:6" s="180" customFormat="1" ht="25.5">
      <c r="A1133" s="302">
        <f>IF((SUM('Разделы 5, 6, 7, 8'!P28:P28)&gt;=SUM('Разделы 5, 6, 7, 8'!Q28:R28)),"","Неверно!")</f>
      </c>
      <c r="B1133" s="300" t="s">
        <v>2334</v>
      </c>
      <c r="C1133" s="298" t="s">
        <v>2338</v>
      </c>
      <c r="D1133" s="298" t="s">
        <v>2336</v>
      </c>
      <c r="E1133" s="298" t="str">
        <f>CONCATENATE(SUM('Разделы 5, 6, 7, 8'!P28:P28),"&gt;=",SUM('Разделы 5, 6, 7, 8'!Q28:R28))</f>
        <v>0&gt;=0</v>
      </c>
      <c r="F1133" s="278"/>
    </row>
    <row r="1134" spans="1:6" s="180" customFormat="1" ht="25.5">
      <c r="A1134" s="302">
        <f>IF((SUM('Разделы 5, 6, 7, 8'!P29:P29)&gt;=SUM('Разделы 5, 6, 7, 8'!Q29:R29)),"","Неверно!")</f>
      </c>
      <c r="B1134" s="300" t="s">
        <v>2334</v>
      </c>
      <c r="C1134" s="298" t="s">
        <v>2339</v>
      </c>
      <c r="D1134" s="298" t="s">
        <v>2336</v>
      </c>
      <c r="E1134" s="298" t="str">
        <f>CONCATENATE(SUM('Разделы 5, 6, 7, 8'!P29:P29),"&gt;=",SUM('Разделы 5, 6, 7, 8'!Q29:R29))</f>
        <v>0&gt;=0</v>
      </c>
      <c r="F1134" s="278"/>
    </row>
    <row r="1135" spans="1:6" s="180" customFormat="1" ht="25.5">
      <c r="A1135" s="302">
        <f>IF((SUM('Разделы 5, 6, 7, 8'!P30:P30)&gt;=SUM('Разделы 5, 6, 7, 8'!Q30:R30)),"","Неверно!")</f>
      </c>
      <c r="B1135" s="300" t="s">
        <v>2334</v>
      </c>
      <c r="C1135" s="298" t="s">
        <v>2340</v>
      </c>
      <c r="D1135" s="298" t="s">
        <v>2336</v>
      </c>
      <c r="E1135" s="298" t="str">
        <f>CONCATENATE(SUM('Разделы 5, 6, 7, 8'!P30:P30),"&gt;=",SUM('Разделы 5, 6, 7, 8'!Q30:R30))</f>
        <v>0&gt;=0</v>
      </c>
      <c r="F1135" s="278"/>
    </row>
    <row r="1136" spans="1:6" s="180" customFormat="1" ht="25.5">
      <c r="A1136" s="302">
        <f>IF((SUM('Разделы 5, 6, 7, 8'!P31:P31)&gt;=SUM('Разделы 5, 6, 7, 8'!Q31:R31)),"","Неверно!")</f>
      </c>
      <c r="B1136" s="300" t="s">
        <v>2334</v>
      </c>
      <c r="C1136" s="298" t="s">
        <v>2341</v>
      </c>
      <c r="D1136" s="298" t="s">
        <v>2336</v>
      </c>
      <c r="E1136" s="298" t="str">
        <f>CONCATENATE(SUM('Разделы 5, 6, 7, 8'!P31:P31),"&gt;=",SUM('Разделы 5, 6, 7, 8'!Q31:R31))</f>
        <v>0&gt;=0</v>
      </c>
      <c r="F1136" s="278"/>
    </row>
    <row r="1137" spans="1:6" s="180" customFormat="1" ht="25.5">
      <c r="A1137" s="302">
        <f>IF((SUM('Разделы 5, 6, 7, 8'!P32:P32)&gt;=SUM('Разделы 5, 6, 7, 8'!Q32:R32)),"","Неверно!")</f>
      </c>
      <c r="B1137" s="300" t="s">
        <v>2334</v>
      </c>
      <c r="C1137" s="298" t="s">
        <v>2342</v>
      </c>
      <c r="D1137" s="298" t="s">
        <v>2336</v>
      </c>
      <c r="E1137" s="298" t="str">
        <f>CONCATENATE(SUM('Разделы 5, 6, 7, 8'!P32:P32),"&gt;=",SUM('Разделы 5, 6, 7, 8'!Q32:R32))</f>
        <v>0&gt;=0</v>
      </c>
      <c r="F1137" s="278"/>
    </row>
    <row r="1138" spans="1:6" s="180" customFormat="1" ht="25.5">
      <c r="A1138" s="302">
        <f>IF((SUM('Разделы 5, 6, 7, 8'!P33:P33)&gt;=SUM('Разделы 5, 6, 7, 8'!Q33:R33)),"","Неверно!")</f>
      </c>
      <c r="B1138" s="300" t="s">
        <v>2334</v>
      </c>
      <c r="C1138" s="298" t="s">
        <v>2343</v>
      </c>
      <c r="D1138" s="298" t="s">
        <v>2336</v>
      </c>
      <c r="E1138" s="298" t="str">
        <f>CONCATENATE(SUM('Разделы 5, 6, 7, 8'!P33:P33),"&gt;=",SUM('Разделы 5, 6, 7, 8'!Q33:R33))</f>
        <v>0&gt;=0</v>
      </c>
      <c r="F1138" s="278"/>
    </row>
    <row r="1139" spans="1:6" s="180" customFormat="1" ht="25.5">
      <c r="A1139" s="302">
        <f>IF((SUM('Разделы 5, 6, 7, 8'!P34:P34)&gt;=SUM('Разделы 5, 6, 7, 8'!Q34:R34)),"","Неверно!")</f>
      </c>
      <c r="B1139" s="300" t="s">
        <v>2334</v>
      </c>
      <c r="C1139" s="298" t="s">
        <v>2344</v>
      </c>
      <c r="D1139" s="298" t="s">
        <v>2336</v>
      </c>
      <c r="E1139" s="298" t="str">
        <f>CONCATENATE(SUM('Разделы 5, 6, 7, 8'!P34:P34),"&gt;=",SUM('Разделы 5, 6, 7, 8'!Q34:R34))</f>
        <v>0&gt;=0</v>
      </c>
      <c r="F1139" s="278"/>
    </row>
    <row r="1140" spans="1:6" s="180" customFormat="1" ht="25.5">
      <c r="A1140" s="302">
        <f>IF((SUM('Разделы 1, 2, 3'!C10:C13)=SUM('Разделы 1, 2, 3'!C9:C9)),"","Неверно!")</f>
      </c>
      <c r="B1140" s="300" t="s">
        <v>2345</v>
      </c>
      <c r="C1140" s="298" t="s">
        <v>1308</v>
      </c>
      <c r="D1140" s="298" t="s">
        <v>705</v>
      </c>
      <c r="E1140" s="298" t="str">
        <f>CONCATENATE(SUM('Разделы 1, 2, 3'!C10:C13),"=",SUM('Разделы 1, 2, 3'!C9:C9))</f>
        <v>11=11</v>
      </c>
      <c r="F1140" s="278"/>
    </row>
    <row r="1141" spans="1:6" s="180" customFormat="1" ht="25.5">
      <c r="A1141" s="302">
        <f>IF((SUM('Разделы 1, 2, 3'!L10:L13)=SUM('Разделы 1, 2, 3'!L9:L9)),"","Неверно!")</f>
      </c>
      <c r="B1141" s="300" t="s">
        <v>2345</v>
      </c>
      <c r="C1141" s="298" t="s">
        <v>1309</v>
      </c>
      <c r="D1141" s="298" t="s">
        <v>705</v>
      </c>
      <c r="E1141" s="298" t="str">
        <f>CONCATENATE(SUM('Разделы 1, 2, 3'!L10:L13),"=",SUM('Разделы 1, 2, 3'!L9:L9))</f>
        <v>0=0</v>
      </c>
      <c r="F1141" s="278"/>
    </row>
    <row r="1142" spans="1:6" s="180" customFormat="1" ht="25.5">
      <c r="A1142" s="302">
        <f>IF((SUM('Разделы 1, 2, 3'!M10:M13)=SUM('Разделы 1, 2, 3'!M9:M9)),"","Неверно!")</f>
      </c>
      <c r="B1142" s="300" t="s">
        <v>2345</v>
      </c>
      <c r="C1142" s="298" t="s">
        <v>1310</v>
      </c>
      <c r="D1142" s="298" t="s">
        <v>705</v>
      </c>
      <c r="E1142" s="298" t="str">
        <f>CONCATENATE(SUM('Разделы 1, 2, 3'!M10:M13),"=",SUM('Разделы 1, 2, 3'!M9:M9))</f>
        <v>1834=1834</v>
      </c>
      <c r="F1142" s="278"/>
    </row>
    <row r="1143" spans="1:6" s="180" customFormat="1" ht="25.5">
      <c r="A1143" s="302">
        <f>IF((SUM('Разделы 1, 2, 3'!N10:N13)=SUM('Разделы 1, 2, 3'!N9:N9)),"","Неверно!")</f>
      </c>
      <c r="B1143" s="300" t="s">
        <v>2345</v>
      </c>
      <c r="C1143" s="298" t="s">
        <v>1311</v>
      </c>
      <c r="D1143" s="298" t="s">
        <v>705</v>
      </c>
      <c r="E1143" s="298" t="str">
        <f>CONCATENATE(SUM('Разделы 1, 2, 3'!N10:N13),"=",SUM('Разделы 1, 2, 3'!N9:N9))</f>
        <v>0=0</v>
      </c>
      <c r="F1143" s="278"/>
    </row>
    <row r="1144" spans="1:6" s="180" customFormat="1" ht="25.5">
      <c r="A1144" s="302">
        <f>IF((SUM('Разделы 1, 2, 3'!O10:O13)=SUM('Разделы 1, 2, 3'!O9:O9)),"","Неверно!")</f>
      </c>
      <c r="B1144" s="300" t="s">
        <v>2345</v>
      </c>
      <c r="C1144" s="298" t="s">
        <v>2346</v>
      </c>
      <c r="D1144" s="298" t="s">
        <v>705</v>
      </c>
      <c r="E1144" s="298" t="str">
        <f>CONCATENATE(SUM('Разделы 1, 2, 3'!O10:O13),"=",SUM('Разделы 1, 2, 3'!O9:O9))</f>
        <v>0=0</v>
      </c>
      <c r="F1144" s="278"/>
    </row>
    <row r="1145" spans="1:6" s="180" customFormat="1" ht="25.5">
      <c r="A1145" s="302">
        <f>IF((SUM('Разделы 1, 2, 3'!D10:D13)=SUM('Разделы 1, 2, 3'!D9:D9)),"","Неверно!")</f>
      </c>
      <c r="B1145" s="300" t="s">
        <v>2345</v>
      </c>
      <c r="C1145" s="298" t="s">
        <v>1312</v>
      </c>
      <c r="D1145" s="298" t="s">
        <v>705</v>
      </c>
      <c r="E1145" s="298" t="str">
        <f>CONCATENATE(SUM('Разделы 1, 2, 3'!D10:D13),"=",SUM('Разделы 1, 2, 3'!D9:D9))</f>
        <v>3537=3537</v>
      </c>
      <c r="F1145" s="278"/>
    </row>
    <row r="1146" spans="1:6" s="180" customFormat="1" ht="25.5">
      <c r="A1146" s="302">
        <f>IF((SUM('Разделы 1, 2, 3'!E10:E13)=SUM('Разделы 1, 2, 3'!E9:E9)),"","Неверно!")</f>
      </c>
      <c r="B1146" s="300" t="s">
        <v>2345</v>
      </c>
      <c r="C1146" s="298" t="s">
        <v>1313</v>
      </c>
      <c r="D1146" s="298" t="s">
        <v>705</v>
      </c>
      <c r="E1146" s="298" t="str">
        <f>CONCATENATE(SUM('Разделы 1, 2, 3'!E10:E13),"=",SUM('Разделы 1, 2, 3'!E9:E9))</f>
        <v>318=318</v>
      </c>
      <c r="F1146" s="278"/>
    </row>
    <row r="1147" spans="1:6" s="180" customFormat="1" ht="25.5">
      <c r="A1147" s="302">
        <f>IF((SUM('Разделы 1, 2, 3'!F10:F13)=SUM('Разделы 1, 2, 3'!F9:F9)),"","Неверно!")</f>
      </c>
      <c r="B1147" s="300" t="s">
        <v>2345</v>
      </c>
      <c r="C1147" s="298" t="s">
        <v>1314</v>
      </c>
      <c r="D1147" s="298" t="s">
        <v>705</v>
      </c>
      <c r="E1147" s="298" t="str">
        <f>CONCATENATE(SUM('Разделы 1, 2, 3'!F10:F13),"=",SUM('Разделы 1, 2, 3'!F9:F9))</f>
        <v>3216=3216</v>
      </c>
      <c r="F1147" s="278"/>
    </row>
    <row r="1148" spans="1:6" s="180" customFormat="1" ht="25.5">
      <c r="A1148" s="302">
        <f>IF((SUM('Разделы 1, 2, 3'!G10:G13)=SUM('Разделы 1, 2, 3'!G9:G9)),"","Неверно!")</f>
      </c>
      <c r="B1148" s="300" t="s">
        <v>2345</v>
      </c>
      <c r="C1148" s="298" t="s">
        <v>1315</v>
      </c>
      <c r="D1148" s="298" t="s">
        <v>705</v>
      </c>
      <c r="E1148" s="298" t="str">
        <f>CONCATENATE(SUM('Разделы 1, 2, 3'!G10:G13),"=",SUM('Разделы 1, 2, 3'!G9:G9))</f>
        <v>3=3</v>
      </c>
      <c r="F1148" s="278"/>
    </row>
    <row r="1149" spans="1:6" s="180" customFormat="1" ht="25.5">
      <c r="A1149" s="302">
        <f>IF((SUM('Разделы 1, 2, 3'!H10:H13)=SUM('Разделы 1, 2, 3'!H9:H9)),"","Неверно!")</f>
      </c>
      <c r="B1149" s="300" t="s">
        <v>2345</v>
      </c>
      <c r="C1149" s="298" t="s">
        <v>1316</v>
      </c>
      <c r="D1149" s="298" t="s">
        <v>705</v>
      </c>
      <c r="E1149" s="298" t="str">
        <f>CONCATENATE(SUM('Разделы 1, 2, 3'!H10:H13),"=",SUM('Разделы 1, 2, 3'!H9:H9))</f>
        <v>177=177</v>
      </c>
      <c r="F1149" s="278"/>
    </row>
    <row r="1150" spans="1:6" s="180" customFormat="1" ht="25.5">
      <c r="A1150" s="302">
        <f>IF((SUM('Разделы 1, 2, 3'!I10:I13)=SUM('Разделы 1, 2, 3'!I9:I9)),"","Неверно!")</f>
      </c>
      <c r="B1150" s="300" t="s">
        <v>2345</v>
      </c>
      <c r="C1150" s="298" t="s">
        <v>1317</v>
      </c>
      <c r="D1150" s="298" t="s">
        <v>705</v>
      </c>
      <c r="E1150" s="298" t="str">
        <f>CONCATENATE(SUM('Разделы 1, 2, 3'!I10:I13),"=",SUM('Разделы 1, 2, 3'!I9:I9))</f>
        <v>3371=3371</v>
      </c>
      <c r="F1150" s="278"/>
    </row>
    <row r="1151" spans="1:6" s="180" customFormat="1" ht="25.5">
      <c r="A1151" s="302">
        <f>IF((SUM('Разделы 1, 2, 3'!J10:J13)=SUM('Разделы 1, 2, 3'!J9:J9)),"","Неверно!")</f>
      </c>
      <c r="B1151" s="300" t="s">
        <v>2345</v>
      </c>
      <c r="C1151" s="298" t="s">
        <v>1318</v>
      </c>
      <c r="D1151" s="298" t="s">
        <v>705</v>
      </c>
      <c r="E1151" s="298" t="str">
        <f>CONCATENATE(SUM('Разделы 1, 2, 3'!J10:J13),"=",SUM('Разделы 1, 2, 3'!J9:J9))</f>
        <v>0=0</v>
      </c>
      <c r="F1151" s="278"/>
    </row>
    <row r="1152" spans="1:6" s="180" customFormat="1" ht="25.5">
      <c r="A1152" s="302">
        <f>IF((SUM('Разделы 1, 2, 3'!K10:K13)=SUM('Разделы 1, 2, 3'!K9:K9)),"","Неверно!")</f>
      </c>
      <c r="B1152" s="300" t="s">
        <v>2345</v>
      </c>
      <c r="C1152" s="298" t="s">
        <v>1319</v>
      </c>
      <c r="D1152" s="298" t="s">
        <v>705</v>
      </c>
      <c r="E1152" s="298" t="str">
        <f>CONCATENATE(SUM('Разделы 1, 2, 3'!K10:K13),"=",SUM('Разделы 1, 2, 3'!K9:K9))</f>
        <v>0=0</v>
      </c>
      <c r="F1152" s="278"/>
    </row>
    <row r="1153" spans="1:6" s="180" customFormat="1" ht="15.75">
      <c r="A1153" s="302">
        <f>IF((SUM('Раздел 4'!F53:F53)&lt;=SUM('Раздел 4'!F10:F10)),"","Неверно!")</f>
      </c>
      <c r="B1153" s="300" t="s">
        <v>2347</v>
      </c>
      <c r="C1153" s="298" t="s">
        <v>1320</v>
      </c>
      <c r="D1153" s="298" t="s">
        <v>1321</v>
      </c>
      <c r="E1153" s="298" t="str">
        <f>CONCATENATE(SUM('Раздел 4'!F53:F53),"&lt;=",SUM('Раздел 4'!F10:F10))</f>
        <v>0&lt;=909</v>
      </c>
      <c r="F1153" s="278"/>
    </row>
    <row r="1154" spans="1:6" s="180" customFormat="1" ht="15.75">
      <c r="A1154" s="302">
        <f>IF((SUM('Раздел 4'!O53:O53)&lt;=SUM('Раздел 4'!O10:O10)),"","Неверно!")</f>
      </c>
      <c r="B1154" s="300" t="s">
        <v>2347</v>
      </c>
      <c r="C1154" s="298" t="s">
        <v>1322</v>
      </c>
      <c r="D1154" s="298" t="s">
        <v>1321</v>
      </c>
      <c r="E1154" s="298" t="str">
        <f>CONCATENATE(SUM('Раздел 4'!O53:O53),"&lt;=",SUM('Раздел 4'!O10:O10))</f>
        <v>0&lt;=0</v>
      </c>
      <c r="F1154" s="278"/>
    </row>
    <row r="1155" spans="1:6" s="180" customFormat="1" ht="15.75">
      <c r="A1155" s="302">
        <f>IF((SUM('Раздел 4'!P53:P53)&lt;=SUM('Раздел 4'!P10:P10)),"","Неверно!")</f>
      </c>
      <c r="B1155" s="300" t="s">
        <v>2347</v>
      </c>
      <c r="C1155" s="298" t="s">
        <v>1323</v>
      </c>
      <c r="D1155" s="298" t="s">
        <v>1321</v>
      </c>
      <c r="E1155" s="298" t="str">
        <f>CONCATENATE(SUM('Раздел 4'!P53:P53),"&lt;=",SUM('Раздел 4'!P10:P10))</f>
        <v>0&lt;=0</v>
      </c>
      <c r="F1155" s="278"/>
    </row>
    <row r="1156" spans="1:6" s="180" customFormat="1" ht="15.75">
      <c r="A1156" s="302">
        <f>IF((SUM('Раздел 4'!Q53:Q53)&lt;=SUM('Раздел 4'!Q10:Q10)),"","Неверно!")</f>
      </c>
      <c r="B1156" s="300" t="s">
        <v>2347</v>
      </c>
      <c r="C1156" s="298" t="s">
        <v>1324</v>
      </c>
      <c r="D1156" s="298" t="s">
        <v>1321</v>
      </c>
      <c r="E1156" s="298" t="str">
        <f>CONCATENATE(SUM('Раздел 4'!Q53:Q53),"&lt;=",SUM('Раздел 4'!Q10:Q10))</f>
        <v>0&lt;=57</v>
      </c>
      <c r="F1156" s="278"/>
    </row>
    <row r="1157" spans="1:6" s="180" customFormat="1" ht="15.75">
      <c r="A1157" s="302">
        <f>IF((SUM('Раздел 4'!R53:R53)&lt;=SUM('Раздел 4'!R10:R10)),"","Неверно!")</f>
      </c>
      <c r="B1157" s="300" t="s">
        <v>2347</v>
      </c>
      <c r="C1157" s="298" t="s">
        <v>1325</v>
      </c>
      <c r="D1157" s="298" t="s">
        <v>1321</v>
      </c>
      <c r="E1157" s="298" t="str">
        <f>CONCATENATE(SUM('Раздел 4'!R53:R53),"&lt;=",SUM('Раздел 4'!R10:R10))</f>
        <v>0&lt;=0</v>
      </c>
      <c r="F1157" s="278"/>
    </row>
    <row r="1158" spans="1:6" s="180" customFormat="1" ht="15.75">
      <c r="A1158" s="302">
        <f>IF((SUM('Раздел 4'!S53:S53)&lt;=SUM('Раздел 4'!S10:S10)),"","Неверно!")</f>
      </c>
      <c r="B1158" s="300" t="s">
        <v>2347</v>
      </c>
      <c r="C1158" s="298" t="s">
        <v>1326</v>
      </c>
      <c r="D1158" s="298" t="s">
        <v>1321</v>
      </c>
      <c r="E1158" s="298" t="str">
        <f>CONCATENATE(SUM('Раздел 4'!S53:S53),"&lt;=",SUM('Раздел 4'!S10:S10))</f>
        <v>0&lt;=3</v>
      </c>
      <c r="F1158" s="278"/>
    </row>
    <row r="1159" spans="1:6" s="180" customFormat="1" ht="15.75">
      <c r="A1159" s="302">
        <f>IF((SUM('Раздел 4'!T53:T53)&lt;=SUM('Раздел 4'!T10:T10)),"","Неверно!")</f>
      </c>
      <c r="B1159" s="300" t="s">
        <v>2347</v>
      </c>
      <c r="C1159" s="298" t="s">
        <v>1327</v>
      </c>
      <c r="D1159" s="298" t="s">
        <v>1321</v>
      </c>
      <c r="E1159" s="298" t="str">
        <f>CONCATENATE(SUM('Раздел 4'!T53:T53),"&lt;=",SUM('Раздел 4'!T10:T10))</f>
        <v>0&lt;=0</v>
      </c>
      <c r="F1159" s="278"/>
    </row>
    <row r="1160" spans="1:6" s="180" customFormat="1" ht="15.75">
      <c r="A1160" s="302">
        <f>IF((SUM('Раздел 4'!U53:U53)&lt;=SUM('Раздел 4'!U10:U10)),"","Неверно!")</f>
      </c>
      <c r="B1160" s="300" t="s">
        <v>2347</v>
      </c>
      <c r="C1160" s="298" t="s">
        <v>1328</v>
      </c>
      <c r="D1160" s="298" t="s">
        <v>1321</v>
      </c>
      <c r="E1160" s="298" t="str">
        <f>CONCATENATE(SUM('Раздел 4'!U53:U53),"&lt;=",SUM('Раздел 4'!U10:U10))</f>
        <v>0&lt;=67</v>
      </c>
      <c r="F1160" s="278"/>
    </row>
    <row r="1161" spans="1:6" s="180" customFormat="1" ht="15.75">
      <c r="A1161" s="302">
        <f>IF((SUM('Раздел 4'!V53:V53)&lt;=SUM('Раздел 4'!V10:V10)),"","Неверно!")</f>
      </c>
      <c r="B1161" s="300" t="s">
        <v>2347</v>
      </c>
      <c r="C1161" s="298" t="s">
        <v>1329</v>
      </c>
      <c r="D1161" s="298" t="s">
        <v>1321</v>
      </c>
      <c r="E1161" s="298" t="str">
        <f>CONCATENATE(SUM('Раздел 4'!V53:V53),"&lt;=",SUM('Раздел 4'!V10:V10))</f>
        <v>0&lt;=5</v>
      </c>
      <c r="F1161" s="278"/>
    </row>
    <row r="1162" spans="1:6" s="180" customFormat="1" ht="15.75">
      <c r="A1162" s="302">
        <f>IF((SUM('Раздел 4'!W53:W53)&lt;=SUM('Раздел 4'!W10:W10)),"","Неверно!")</f>
      </c>
      <c r="B1162" s="300" t="s">
        <v>2347</v>
      </c>
      <c r="C1162" s="298" t="s">
        <v>1330</v>
      </c>
      <c r="D1162" s="298" t="s">
        <v>1321</v>
      </c>
      <c r="E1162" s="298" t="str">
        <f>CONCATENATE(SUM('Раздел 4'!W53:W53),"&lt;=",SUM('Раздел 4'!W10:W10))</f>
        <v>0&lt;=75</v>
      </c>
      <c r="F1162" s="278"/>
    </row>
    <row r="1163" spans="1:6" s="180" customFormat="1" ht="15.75">
      <c r="A1163" s="302">
        <f>IF((SUM('Раздел 4'!X53:X53)&lt;=SUM('Раздел 4'!X10:X10)),"","Неверно!")</f>
      </c>
      <c r="B1163" s="300" t="s">
        <v>2347</v>
      </c>
      <c r="C1163" s="298" t="s">
        <v>1331</v>
      </c>
      <c r="D1163" s="298" t="s">
        <v>1321</v>
      </c>
      <c r="E1163" s="298" t="str">
        <f>CONCATENATE(SUM('Раздел 4'!X53:X53),"&lt;=",SUM('Раздел 4'!X10:X10))</f>
        <v>0&lt;=0</v>
      </c>
      <c r="F1163" s="278"/>
    </row>
    <row r="1164" spans="1:6" s="180" customFormat="1" ht="15.75">
      <c r="A1164" s="302">
        <f>IF((SUM('Раздел 4'!G53:G53)&lt;=SUM('Раздел 4'!G10:G10)),"","Неверно!")</f>
      </c>
      <c r="B1164" s="300" t="s">
        <v>2347</v>
      </c>
      <c r="C1164" s="298" t="s">
        <v>1332</v>
      </c>
      <c r="D1164" s="298" t="s">
        <v>1321</v>
      </c>
      <c r="E1164" s="298" t="str">
        <f>CONCATENATE(SUM('Раздел 4'!G53:G53),"&lt;=",SUM('Раздел 4'!G10:G10))</f>
        <v>0&lt;=0</v>
      </c>
      <c r="F1164" s="278"/>
    </row>
    <row r="1165" spans="1:6" s="180" customFormat="1" ht="15.75">
      <c r="A1165" s="302">
        <f>IF((SUM('Раздел 4'!Y53:Y53)&lt;=SUM('Раздел 4'!Y10:Y10)),"","Неверно!")</f>
      </c>
      <c r="B1165" s="300" t="s">
        <v>2347</v>
      </c>
      <c r="C1165" s="298" t="s">
        <v>1333</v>
      </c>
      <c r="D1165" s="298" t="s">
        <v>1321</v>
      </c>
      <c r="E1165" s="298" t="str">
        <f>CONCATENATE(SUM('Раздел 4'!Y53:Y53),"&lt;=",SUM('Раздел 4'!Y10:Y10))</f>
        <v>0&lt;=3</v>
      </c>
      <c r="F1165" s="278"/>
    </row>
    <row r="1166" spans="1:6" s="180" customFormat="1" ht="15.75">
      <c r="A1166" s="302">
        <f>IF((SUM('Раздел 4'!Z53:Z53)&lt;=SUM('Раздел 4'!Z10:Z10)),"","Неверно!")</f>
      </c>
      <c r="B1166" s="300" t="s">
        <v>2347</v>
      </c>
      <c r="C1166" s="298" t="s">
        <v>1334</v>
      </c>
      <c r="D1166" s="298" t="s">
        <v>1321</v>
      </c>
      <c r="E1166" s="298" t="str">
        <f>CONCATENATE(SUM('Раздел 4'!Z53:Z53),"&lt;=",SUM('Раздел 4'!Z10:Z10))</f>
        <v>0&lt;=0</v>
      </c>
      <c r="F1166" s="278"/>
    </row>
    <row r="1167" spans="1:6" s="180" customFormat="1" ht="15.75">
      <c r="A1167" s="302">
        <f>IF((SUM('Раздел 4'!AA53:AA53)&lt;=SUM('Раздел 4'!AA10:AA10)),"","Неверно!")</f>
      </c>
      <c r="B1167" s="300" t="s">
        <v>2347</v>
      </c>
      <c r="C1167" s="298" t="s">
        <v>1335</v>
      </c>
      <c r="D1167" s="298" t="s">
        <v>1321</v>
      </c>
      <c r="E1167" s="298" t="str">
        <f>CONCATENATE(SUM('Раздел 4'!AA53:AA53),"&lt;=",SUM('Раздел 4'!AA10:AA10))</f>
        <v>0&lt;=0</v>
      </c>
      <c r="F1167" s="278"/>
    </row>
    <row r="1168" spans="1:6" s="180" customFormat="1" ht="15.75">
      <c r="A1168" s="302">
        <f>IF((SUM('Раздел 4'!AB53:AB53)&lt;=SUM('Раздел 4'!AB10:AB10)),"","Неверно!")</f>
      </c>
      <c r="B1168" s="300" t="s">
        <v>2347</v>
      </c>
      <c r="C1168" s="298" t="s">
        <v>1336</v>
      </c>
      <c r="D1168" s="298" t="s">
        <v>1321</v>
      </c>
      <c r="E1168" s="298" t="str">
        <f>CONCATENATE(SUM('Раздел 4'!AB53:AB53),"&lt;=",SUM('Раздел 4'!AB10:AB10))</f>
        <v>0&lt;=0</v>
      </c>
      <c r="F1168" s="278"/>
    </row>
    <row r="1169" spans="1:6" s="180" customFormat="1" ht="15.75">
      <c r="A1169" s="302">
        <f>IF((SUM('Раздел 4'!AC53:AC53)&lt;=SUM('Раздел 4'!AC10:AC10)),"","Неверно!")</f>
      </c>
      <c r="B1169" s="300" t="s">
        <v>2347</v>
      </c>
      <c r="C1169" s="298" t="s">
        <v>1337</v>
      </c>
      <c r="D1169" s="298" t="s">
        <v>1321</v>
      </c>
      <c r="E1169" s="298" t="str">
        <f>CONCATENATE(SUM('Раздел 4'!AC53:AC53),"&lt;=",SUM('Раздел 4'!AC10:AC10))</f>
        <v>0&lt;=3</v>
      </c>
      <c r="F1169" s="278"/>
    </row>
    <row r="1170" spans="1:6" s="180" customFormat="1" ht="15.75">
      <c r="A1170" s="302">
        <f>IF((SUM('Раздел 4'!AD53:AD53)&lt;=SUM('Раздел 4'!AD10:AD10)),"","Неверно!")</f>
      </c>
      <c r="B1170" s="300" t="s">
        <v>2347</v>
      </c>
      <c r="C1170" s="298" t="s">
        <v>1338</v>
      </c>
      <c r="D1170" s="298" t="s">
        <v>1321</v>
      </c>
      <c r="E1170" s="298" t="str">
        <f>CONCATENATE(SUM('Раздел 4'!AD53:AD53),"&lt;=",SUM('Раздел 4'!AD10:AD10))</f>
        <v>0&lt;=0</v>
      </c>
      <c r="F1170" s="278"/>
    </row>
    <row r="1171" spans="1:6" s="180" customFormat="1" ht="15.75">
      <c r="A1171" s="302">
        <f>IF((SUM('Раздел 4'!AE53:AE53)&lt;=SUM('Раздел 4'!AE10:AE10)),"","Неверно!")</f>
      </c>
      <c r="B1171" s="300" t="s">
        <v>2347</v>
      </c>
      <c r="C1171" s="298" t="s">
        <v>1339</v>
      </c>
      <c r="D1171" s="298" t="s">
        <v>1321</v>
      </c>
      <c r="E1171" s="298" t="str">
        <f>CONCATENATE(SUM('Раздел 4'!AE53:AE53),"&lt;=",SUM('Раздел 4'!AE10:AE10))</f>
        <v>0&lt;=0</v>
      </c>
      <c r="F1171" s="278"/>
    </row>
    <row r="1172" spans="1:6" s="180" customFormat="1" ht="15.75">
      <c r="A1172" s="302">
        <f>IF((SUM('Раздел 4'!AF53:AF53)&lt;=SUM('Раздел 4'!AF10:AF10)),"","Неверно!")</f>
      </c>
      <c r="B1172" s="300" t="s">
        <v>2347</v>
      </c>
      <c r="C1172" s="298" t="s">
        <v>1340</v>
      </c>
      <c r="D1172" s="298" t="s">
        <v>1321</v>
      </c>
      <c r="E1172" s="298" t="str">
        <f>CONCATENATE(SUM('Раздел 4'!AF53:AF53),"&lt;=",SUM('Раздел 4'!AF10:AF10))</f>
        <v>0&lt;=1</v>
      </c>
      <c r="F1172" s="278"/>
    </row>
    <row r="1173" spans="1:6" s="180" customFormat="1" ht="15.75">
      <c r="A1173" s="302">
        <f>IF((SUM('Раздел 4'!AG53:AG53)&lt;=SUM('Раздел 4'!AG10:AG10)),"","Неверно!")</f>
      </c>
      <c r="B1173" s="300" t="s">
        <v>2347</v>
      </c>
      <c r="C1173" s="298" t="s">
        <v>1341</v>
      </c>
      <c r="D1173" s="298" t="s">
        <v>1321</v>
      </c>
      <c r="E1173" s="298" t="str">
        <f>CONCATENATE(SUM('Раздел 4'!AG53:AG53),"&lt;=",SUM('Раздел 4'!AG10:AG10))</f>
        <v>0&lt;=22</v>
      </c>
      <c r="F1173" s="278"/>
    </row>
    <row r="1174" spans="1:6" s="180" customFormat="1" ht="15.75">
      <c r="A1174" s="302">
        <f>IF((SUM('Раздел 4'!AH53:AH53)&lt;=SUM('Раздел 4'!AH10:AH10)),"","Неверно!")</f>
      </c>
      <c r="B1174" s="300" t="s">
        <v>2347</v>
      </c>
      <c r="C1174" s="298" t="s">
        <v>1342</v>
      </c>
      <c r="D1174" s="298" t="s">
        <v>1321</v>
      </c>
      <c r="E1174" s="298" t="str">
        <f>CONCATENATE(SUM('Раздел 4'!AH53:AH53),"&lt;=",SUM('Раздел 4'!AH10:AH10))</f>
        <v>0&lt;=240</v>
      </c>
      <c r="F1174" s="278"/>
    </row>
    <row r="1175" spans="1:6" s="180" customFormat="1" ht="15.75">
      <c r="A1175" s="302">
        <f>IF((SUM('Раздел 4'!H53:H53)&lt;=SUM('Раздел 4'!H10:H10)),"","Неверно!")</f>
      </c>
      <c r="B1175" s="300" t="s">
        <v>2347</v>
      </c>
      <c r="C1175" s="298" t="s">
        <v>1343</v>
      </c>
      <c r="D1175" s="298" t="s">
        <v>1321</v>
      </c>
      <c r="E1175" s="298" t="str">
        <f>CONCATENATE(SUM('Раздел 4'!H53:H53),"&lt;=",SUM('Раздел 4'!H10:H10))</f>
        <v>0&lt;=49</v>
      </c>
      <c r="F1175" s="278"/>
    </row>
    <row r="1176" spans="1:6" s="180" customFormat="1" ht="15.75">
      <c r="A1176" s="302">
        <f>IF((SUM('Раздел 4'!AI53:AI53)&lt;=SUM('Раздел 4'!AI10:AI10)),"","Неверно!")</f>
      </c>
      <c r="B1176" s="300" t="s">
        <v>2347</v>
      </c>
      <c r="C1176" s="298" t="s">
        <v>1344</v>
      </c>
      <c r="D1176" s="298" t="s">
        <v>1321</v>
      </c>
      <c r="E1176" s="298" t="str">
        <f>CONCATENATE(SUM('Раздел 4'!AI53:AI53),"&lt;=",SUM('Раздел 4'!AI10:AI10))</f>
        <v>0&lt;=420</v>
      </c>
      <c r="F1176" s="278"/>
    </row>
    <row r="1177" spans="1:6" s="180" customFormat="1" ht="15.75">
      <c r="A1177" s="302">
        <f>IF((SUM('Раздел 4'!AJ53:AJ53)&lt;=SUM('Раздел 4'!AJ10:AJ10)),"","Неверно!")</f>
      </c>
      <c r="B1177" s="300" t="s">
        <v>2347</v>
      </c>
      <c r="C1177" s="298" t="s">
        <v>1345</v>
      </c>
      <c r="D1177" s="298" t="s">
        <v>1321</v>
      </c>
      <c r="E1177" s="298" t="str">
        <f>CONCATENATE(SUM('Раздел 4'!AJ53:AJ53),"&lt;=",SUM('Раздел 4'!AJ10:AJ10))</f>
        <v>0&lt;=18</v>
      </c>
      <c r="F1177" s="278"/>
    </row>
    <row r="1178" spans="1:6" s="180" customFormat="1" ht="15.75">
      <c r="A1178" s="302">
        <f>IF((SUM('Раздел 4'!AK53:AK53)&lt;=SUM('Раздел 4'!AK10:AK10)),"","Неверно!")</f>
      </c>
      <c r="B1178" s="300" t="s">
        <v>2347</v>
      </c>
      <c r="C1178" s="298" t="s">
        <v>1346</v>
      </c>
      <c r="D1178" s="298" t="s">
        <v>1321</v>
      </c>
      <c r="E1178" s="298" t="str">
        <f>CONCATENATE(SUM('Раздел 4'!AK53:AK53),"&lt;=",SUM('Раздел 4'!AK10:AK10))</f>
        <v>0&lt;=1</v>
      </c>
      <c r="F1178" s="278"/>
    </row>
    <row r="1179" spans="1:6" s="180" customFormat="1" ht="15.75">
      <c r="A1179" s="302">
        <f>IF((SUM('Раздел 4'!AL53:AL53)&lt;=SUM('Раздел 4'!AL10:AL10)),"","Неверно!")</f>
      </c>
      <c r="B1179" s="300" t="s">
        <v>2347</v>
      </c>
      <c r="C1179" s="298" t="s">
        <v>1347</v>
      </c>
      <c r="D1179" s="298" t="s">
        <v>1321</v>
      </c>
      <c r="E1179" s="298" t="str">
        <f>CONCATENATE(SUM('Раздел 4'!AL53:AL53),"&lt;=",SUM('Раздел 4'!AL10:AL10))</f>
        <v>0&lt;=533</v>
      </c>
      <c r="F1179" s="278"/>
    </row>
    <row r="1180" spans="1:6" s="180" customFormat="1" ht="15.75">
      <c r="A1180" s="302">
        <f>IF((SUM('Раздел 4'!AM53:AM53)&lt;=SUM('Раздел 4'!AM10:AM10)),"","Неверно!")</f>
      </c>
      <c r="B1180" s="300" t="s">
        <v>2347</v>
      </c>
      <c r="C1180" s="298" t="s">
        <v>1348</v>
      </c>
      <c r="D1180" s="298" t="s">
        <v>1321</v>
      </c>
      <c r="E1180" s="298" t="str">
        <f>CONCATENATE(SUM('Раздел 4'!AM53:AM53),"&lt;=",SUM('Раздел 4'!AM10:AM10))</f>
        <v>0&lt;=2192</v>
      </c>
      <c r="F1180" s="278"/>
    </row>
    <row r="1181" spans="1:6" s="180" customFormat="1" ht="15.75">
      <c r="A1181" s="302">
        <f>IF((SUM('Раздел 4'!AN53:AN53)&lt;=SUM('Раздел 4'!AN10:AN10)),"","Неверно!")</f>
      </c>
      <c r="B1181" s="300" t="s">
        <v>2347</v>
      </c>
      <c r="C1181" s="298" t="s">
        <v>1349</v>
      </c>
      <c r="D1181" s="298" t="s">
        <v>1321</v>
      </c>
      <c r="E1181" s="298" t="str">
        <f>CONCATENATE(SUM('Раздел 4'!AN53:AN53),"&lt;=",SUM('Раздел 4'!AN10:AN10))</f>
        <v>0&lt;=3561</v>
      </c>
      <c r="F1181" s="278"/>
    </row>
    <row r="1182" spans="1:6" s="180" customFormat="1" ht="15.75">
      <c r="A1182" s="302">
        <f>IF((SUM('Раздел 4'!AO53:AO53)&lt;=SUM('Раздел 4'!AO10:AO10)),"","Неверно!")</f>
      </c>
      <c r="B1182" s="300" t="s">
        <v>2347</v>
      </c>
      <c r="C1182" s="298" t="s">
        <v>1350</v>
      </c>
      <c r="D1182" s="298" t="s">
        <v>1321</v>
      </c>
      <c r="E1182" s="298" t="str">
        <f>CONCATENATE(SUM('Раздел 4'!AO53:AO53),"&lt;=",SUM('Раздел 4'!AO10:AO10))</f>
        <v>0&lt;=8</v>
      </c>
      <c r="F1182" s="278"/>
    </row>
    <row r="1183" spans="1:6" s="180" customFormat="1" ht="15.75">
      <c r="A1183" s="302">
        <f>IF((SUM('Раздел 4'!AP53:AP53)&lt;=SUM('Раздел 4'!AP10:AP10)),"","Неверно!")</f>
      </c>
      <c r="B1183" s="300" t="s">
        <v>2347</v>
      </c>
      <c r="C1183" s="298" t="s">
        <v>1351</v>
      </c>
      <c r="D1183" s="298" t="s">
        <v>1321</v>
      </c>
      <c r="E1183" s="298" t="str">
        <f>CONCATENATE(SUM('Раздел 4'!AP53:AP53),"&lt;=",SUM('Раздел 4'!AP10:AP10))</f>
        <v>0&lt;=64</v>
      </c>
      <c r="F1183" s="278"/>
    </row>
    <row r="1184" spans="1:6" s="180" customFormat="1" ht="15.75">
      <c r="A1184" s="302">
        <f>IF((SUM('Раздел 4'!AQ53:AQ53)&lt;=SUM('Раздел 4'!AQ10:AQ10)),"","Неверно!")</f>
      </c>
      <c r="B1184" s="300" t="s">
        <v>2347</v>
      </c>
      <c r="C1184" s="298" t="s">
        <v>1352</v>
      </c>
      <c r="D1184" s="298" t="s">
        <v>1321</v>
      </c>
      <c r="E1184" s="298" t="str">
        <f>CONCATENATE(SUM('Раздел 4'!AQ53:AQ53),"&lt;=",SUM('Раздел 4'!AQ10:AQ10))</f>
        <v>0&lt;=8</v>
      </c>
      <c r="F1184" s="278"/>
    </row>
    <row r="1185" spans="1:6" s="180" customFormat="1" ht="15.75">
      <c r="A1185" s="302">
        <f>IF((SUM('Раздел 4'!AR53:AR53)&lt;=SUM('Раздел 4'!AR10:AR10)),"","Неверно!")</f>
      </c>
      <c r="B1185" s="300" t="s">
        <v>2347</v>
      </c>
      <c r="C1185" s="298" t="s">
        <v>1353</v>
      </c>
      <c r="D1185" s="298" t="s">
        <v>1321</v>
      </c>
      <c r="E1185" s="298" t="str">
        <f>CONCATENATE(SUM('Раздел 4'!AR53:AR53),"&lt;=",SUM('Раздел 4'!AR10:AR10))</f>
        <v>0&lt;=55</v>
      </c>
      <c r="F1185" s="278"/>
    </row>
    <row r="1186" spans="1:6" s="180" customFormat="1" ht="15.75">
      <c r="A1186" s="302">
        <f>IF((SUM('Раздел 4'!I53:I53)&lt;=SUM('Раздел 4'!I10:I10)),"","Неверно!")</f>
      </c>
      <c r="B1186" s="300" t="s">
        <v>2347</v>
      </c>
      <c r="C1186" s="298" t="s">
        <v>1354</v>
      </c>
      <c r="D1186" s="298" t="s">
        <v>1321</v>
      </c>
      <c r="E1186" s="298" t="str">
        <f>CONCATENATE(SUM('Раздел 4'!I53:I53),"&lt;=",SUM('Раздел 4'!I10:I10))</f>
        <v>0&lt;=0</v>
      </c>
      <c r="F1186" s="278"/>
    </row>
    <row r="1187" spans="1:6" s="180" customFormat="1" ht="15.75">
      <c r="A1187" s="302">
        <f>IF((SUM('Раздел 4'!AS53:AS53)&lt;=SUM('Раздел 4'!AS10:AS10)),"","Неверно!")</f>
      </c>
      <c r="B1187" s="300" t="s">
        <v>2347</v>
      </c>
      <c r="C1187" s="298" t="s">
        <v>1355</v>
      </c>
      <c r="D1187" s="298" t="s">
        <v>1321</v>
      </c>
      <c r="E1187" s="298" t="str">
        <f>CONCATENATE(SUM('Раздел 4'!AS53:AS53),"&lt;=",SUM('Раздел 4'!AS10:AS10))</f>
        <v>0&lt;=0</v>
      </c>
      <c r="F1187" s="278"/>
    </row>
    <row r="1188" spans="1:6" s="180" customFormat="1" ht="15.75">
      <c r="A1188" s="302">
        <f>IF((SUM('Раздел 4'!AT53:AT53)&lt;=SUM('Раздел 4'!AT10:AT10)),"","Неверно!")</f>
      </c>
      <c r="B1188" s="300" t="s">
        <v>2347</v>
      </c>
      <c r="C1188" s="298" t="s">
        <v>1356</v>
      </c>
      <c r="D1188" s="298" t="s">
        <v>1321</v>
      </c>
      <c r="E1188" s="298" t="str">
        <f>CONCATENATE(SUM('Раздел 4'!AT53:AT53),"&lt;=",SUM('Раздел 4'!AT10:AT10))</f>
        <v>0&lt;=0</v>
      </c>
      <c r="F1188" s="278"/>
    </row>
    <row r="1189" spans="1:6" s="180" customFormat="1" ht="15.75">
      <c r="A1189" s="302">
        <f>IF((SUM('Раздел 4'!AU53:AU53)&lt;=SUM('Раздел 4'!AU10:AU10)),"","Неверно!")</f>
      </c>
      <c r="B1189" s="300" t="s">
        <v>2347</v>
      </c>
      <c r="C1189" s="298" t="s">
        <v>1357</v>
      </c>
      <c r="D1189" s="298" t="s">
        <v>1321</v>
      </c>
      <c r="E1189" s="298" t="str">
        <f>CONCATENATE(SUM('Раздел 4'!AU53:AU53),"&lt;=",SUM('Раздел 4'!AU10:AU10))</f>
        <v>0&lt;=0</v>
      </c>
      <c r="F1189" s="278"/>
    </row>
    <row r="1190" spans="1:6" s="180" customFormat="1" ht="15.75">
      <c r="A1190" s="302">
        <f>IF((SUM('Раздел 4'!AV53:AV53)&lt;=SUM('Раздел 4'!AV10:AV10)),"","Неверно!")</f>
      </c>
      <c r="B1190" s="300" t="s">
        <v>2347</v>
      </c>
      <c r="C1190" s="298" t="s">
        <v>1358</v>
      </c>
      <c r="D1190" s="298" t="s">
        <v>1321</v>
      </c>
      <c r="E1190" s="298" t="str">
        <f>CONCATENATE(SUM('Раздел 4'!AV53:AV53),"&lt;=",SUM('Раздел 4'!AV10:AV10))</f>
        <v>0&lt;=818</v>
      </c>
      <c r="F1190" s="278"/>
    </row>
    <row r="1191" spans="1:6" s="180" customFormat="1" ht="15.75">
      <c r="A1191" s="302">
        <f>IF((SUM('Раздел 4'!J53:J53)&lt;=SUM('Раздел 4'!J10:J10)),"","Неверно!")</f>
      </c>
      <c r="B1191" s="300" t="s">
        <v>2347</v>
      </c>
      <c r="C1191" s="298" t="s">
        <v>1359</v>
      </c>
      <c r="D1191" s="298" t="s">
        <v>1321</v>
      </c>
      <c r="E1191" s="298" t="str">
        <f>CONCATENATE(SUM('Раздел 4'!J53:J53),"&lt;=",SUM('Раздел 4'!J10:J10))</f>
        <v>0&lt;=3</v>
      </c>
      <c r="F1191" s="278"/>
    </row>
    <row r="1192" spans="1:6" s="180" customFormat="1" ht="15.75">
      <c r="A1192" s="302">
        <f>IF((SUM('Раздел 4'!K53:K53)&lt;=SUM('Раздел 4'!K10:K10)),"","Неверно!")</f>
      </c>
      <c r="B1192" s="300" t="s">
        <v>2347</v>
      </c>
      <c r="C1192" s="298" t="s">
        <v>1360</v>
      </c>
      <c r="D1192" s="298" t="s">
        <v>1321</v>
      </c>
      <c r="E1192" s="298" t="str">
        <f>CONCATENATE(SUM('Раздел 4'!K53:K53),"&lt;=",SUM('Раздел 4'!K10:K10))</f>
        <v>0&lt;=5</v>
      </c>
      <c r="F1192" s="278"/>
    </row>
    <row r="1193" spans="1:6" s="180" customFormat="1" ht="15.75">
      <c r="A1193" s="302">
        <f>IF((SUM('Раздел 4'!L53:L53)&lt;=SUM('Раздел 4'!L10:L10)),"","Неверно!")</f>
      </c>
      <c r="B1193" s="300" t="s">
        <v>2347</v>
      </c>
      <c r="C1193" s="298" t="s">
        <v>1361</v>
      </c>
      <c r="D1193" s="298" t="s">
        <v>1321</v>
      </c>
      <c r="E1193" s="298" t="str">
        <f>CONCATENATE(SUM('Раздел 4'!L53:L53),"&lt;=",SUM('Раздел 4'!L10:L10))</f>
        <v>0&lt;=0</v>
      </c>
      <c r="F1193" s="278"/>
    </row>
    <row r="1194" spans="1:6" s="180" customFormat="1" ht="15.75">
      <c r="A1194" s="302">
        <f>IF((SUM('Раздел 4'!M53:M53)&lt;=SUM('Раздел 4'!M10:M10)),"","Неверно!")</f>
      </c>
      <c r="B1194" s="300" t="s">
        <v>2347</v>
      </c>
      <c r="C1194" s="298" t="s">
        <v>1362</v>
      </c>
      <c r="D1194" s="298" t="s">
        <v>1321</v>
      </c>
      <c r="E1194" s="298" t="str">
        <f>CONCATENATE(SUM('Раздел 4'!M53:M53),"&lt;=",SUM('Раздел 4'!M10:M10))</f>
        <v>0&lt;=0</v>
      </c>
      <c r="F1194" s="278"/>
    </row>
    <row r="1195" spans="1:6" s="180" customFormat="1" ht="15.75">
      <c r="A1195" s="302">
        <f>IF((SUM('Раздел 4'!N53:N53)&lt;=SUM('Раздел 4'!N10:N10)),"","Неверно!")</f>
      </c>
      <c r="B1195" s="300" t="s">
        <v>2347</v>
      </c>
      <c r="C1195" s="298" t="s">
        <v>1363</v>
      </c>
      <c r="D1195" s="298" t="s">
        <v>1321</v>
      </c>
      <c r="E1195" s="298" t="str">
        <f>CONCATENATE(SUM('Раздел 4'!N53:N53),"&lt;=",SUM('Раздел 4'!N10:N10))</f>
        <v>0&lt;=0</v>
      </c>
      <c r="F1195" s="278"/>
    </row>
    <row r="1196" spans="1:6" s="180" customFormat="1" ht="25.5">
      <c r="A1196" s="302">
        <f>IF((SUM('Раздел 4'!F10:F10)=SUM('Раздел 4'!F11:F46)+SUM('Раздел 4'!F63:F64)),"","Неверно!")</f>
      </c>
      <c r="B1196" s="300" t="s">
        <v>2348</v>
      </c>
      <c r="C1196" s="298" t="s">
        <v>2349</v>
      </c>
      <c r="D1196" s="298" t="s">
        <v>2350</v>
      </c>
      <c r="E1196" s="298" t="str">
        <f>CONCATENATE(SUM('Раздел 4'!F10:F10),"=",SUM('Раздел 4'!F11:F46),"+",SUM('Раздел 4'!F63:F64))</f>
        <v>909=909+0</v>
      </c>
      <c r="F1196" s="278"/>
    </row>
    <row r="1197" spans="1:6" s="180" customFormat="1" ht="25.5">
      <c r="A1197" s="302">
        <f>IF((SUM('Раздел 4'!O10:O10)=SUM('Раздел 4'!O11:O46)+SUM('Раздел 4'!O63:O64)),"","Неверно!")</f>
      </c>
      <c r="B1197" s="300" t="s">
        <v>2348</v>
      </c>
      <c r="C1197" s="298" t="s">
        <v>2351</v>
      </c>
      <c r="D1197" s="298" t="s">
        <v>2350</v>
      </c>
      <c r="E1197" s="298" t="str">
        <f>CONCATENATE(SUM('Раздел 4'!O10:O10),"=",SUM('Раздел 4'!O11:O46),"+",SUM('Раздел 4'!O63:O64))</f>
        <v>0=0+0</v>
      </c>
      <c r="F1197" s="278"/>
    </row>
    <row r="1198" spans="1:6" s="180" customFormat="1" ht="25.5">
      <c r="A1198" s="302">
        <f>IF((SUM('Раздел 4'!P10:P10)=SUM('Раздел 4'!P11:P46)+SUM('Раздел 4'!P63:P64)),"","Неверно!")</f>
      </c>
      <c r="B1198" s="300" t="s">
        <v>2348</v>
      </c>
      <c r="C1198" s="298" t="s">
        <v>2352</v>
      </c>
      <c r="D1198" s="298" t="s">
        <v>2350</v>
      </c>
      <c r="E1198" s="298" t="str">
        <f>CONCATENATE(SUM('Раздел 4'!P10:P10),"=",SUM('Раздел 4'!P11:P46),"+",SUM('Раздел 4'!P63:P64))</f>
        <v>0=0+0</v>
      </c>
      <c r="F1198" s="278"/>
    </row>
    <row r="1199" spans="1:6" s="180" customFormat="1" ht="25.5">
      <c r="A1199" s="302">
        <f>IF((SUM('Раздел 4'!Q10:Q10)=SUM('Раздел 4'!Q11:Q46)+SUM('Раздел 4'!Q63:Q64)),"","Неверно!")</f>
      </c>
      <c r="B1199" s="300" t="s">
        <v>2348</v>
      </c>
      <c r="C1199" s="298" t="s">
        <v>2353</v>
      </c>
      <c r="D1199" s="298" t="s">
        <v>2350</v>
      </c>
      <c r="E1199" s="298" t="str">
        <f>CONCATENATE(SUM('Раздел 4'!Q10:Q10),"=",SUM('Раздел 4'!Q11:Q46),"+",SUM('Раздел 4'!Q63:Q64))</f>
        <v>57=57+0</v>
      </c>
      <c r="F1199" s="278"/>
    </row>
    <row r="1200" spans="1:6" s="180" customFormat="1" ht="25.5">
      <c r="A1200" s="302">
        <f>IF((SUM('Раздел 4'!R10:R10)=SUM('Раздел 4'!R11:R46)+SUM('Раздел 4'!R63:R64)),"","Неверно!")</f>
      </c>
      <c r="B1200" s="300" t="s">
        <v>2348</v>
      </c>
      <c r="C1200" s="298" t="s">
        <v>2354</v>
      </c>
      <c r="D1200" s="298" t="s">
        <v>2350</v>
      </c>
      <c r="E1200" s="298" t="str">
        <f>CONCATENATE(SUM('Раздел 4'!R10:R10),"=",SUM('Раздел 4'!R11:R46),"+",SUM('Раздел 4'!R63:R64))</f>
        <v>0=0+0</v>
      </c>
      <c r="F1200" s="278"/>
    </row>
    <row r="1201" spans="1:6" s="180" customFormat="1" ht="25.5">
      <c r="A1201" s="302">
        <f>IF((SUM('Раздел 4'!S10:S10)=SUM('Раздел 4'!S11:S46)+SUM('Раздел 4'!S63:S64)),"","Неверно!")</f>
      </c>
      <c r="B1201" s="300" t="s">
        <v>2348</v>
      </c>
      <c r="C1201" s="298" t="s">
        <v>2355</v>
      </c>
      <c r="D1201" s="298" t="s">
        <v>2350</v>
      </c>
      <c r="E1201" s="298" t="str">
        <f>CONCATENATE(SUM('Раздел 4'!S10:S10),"=",SUM('Раздел 4'!S11:S46),"+",SUM('Раздел 4'!S63:S64))</f>
        <v>3=3+0</v>
      </c>
      <c r="F1201" s="278"/>
    </row>
    <row r="1202" spans="1:6" s="180" customFormat="1" ht="25.5">
      <c r="A1202" s="302">
        <f>IF((SUM('Раздел 4'!T10:T10)=SUM('Раздел 4'!T11:T46)+SUM('Раздел 4'!T63:T64)),"","Неверно!")</f>
      </c>
      <c r="B1202" s="300" t="s">
        <v>2348</v>
      </c>
      <c r="C1202" s="298" t="s">
        <v>2356</v>
      </c>
      <c r="D1202" s="298" t="s">
        <v>2350</v>
      </c>
      <c r="E1202" s="298" t="str">
        <f>CONCATENATE(SUM('Раздел 4'!T10:T10),"=",SUM('Раздел 4'!T11:T46),"+",SUM('Раздел 4'!T63:T64))</f>
        <v>0=0+0</v>
      </c>
      <c r="F1202" s="278"/>
    </row>
    <row r="1203" spans="1:6" s="180" customFormat="1" ht="25.5">
      <c r="A1203" s="302">
        <f>IF((SUM('Раздел 4'!U10:U10)=SUM('Раздел 4'!U11:U46)+SUM('Раздел 4'!U63:U64)),"","Неверно!")</f>
      </c>
      <c r="B1203" s="300" t="s">
        <v>2348</v>
      </c>
      <c r="C1203" s="298" t="s">
        <v>2357</v>
      </c>
      <c r="D1203" s="298" t="s">
        <v>2350</v>
      </c>
      <c r="E1203" s="298" t="str">
        <f>CONCATENATE(SUM('Раздел 4'!U10:U10),"=",SUM('Раздел 4'!U11:U46),"+",SUM('Раздел 4'!U63:U64))</f>
        <v>67=67+0</v>
      </c>
      <c r="F1203" s="278"/>
    </row>
    <row r="1204" spans="1:6" s="180" customFormat="1" ht="25.5">
      <c r="A1204" s="302">
        <f>IF((SUM('Раздел 4'!V10:V10)=SUM('Раздел 4'!V11:V46)+SUM('Раздел 4'!V63:V64)),"","Неверно!")</f>
      </c>
      <c r="B1204" s="300" t="s">
        <v>2348</v>
      </c>
      <c r="C1204" s="298" t="s">
        <v>2358</v>
      </c>
      <c r="D1204" s="298" t="s">
        <v>2350</v>
      </c>
      <c r="E1204" s="298" t="str">
        <f>CONCATENATE(SUM('Раздел 4'!V10:V10),"=",SUM('Раздел 4'!V11:V46),"+",SUM('Раздел 4'!V63:V64))</f>
        <v>5=5+0</v>
      </c>
      <c r="F1204" s="278"/>
    </row>
    <row r="1205" spans="1:6" s="180" customFormat="1" ht="25.5">
      <c r="A1205" s="302">
        <f>IF((SUM('Раздел 4'!W10:W10)=SUM('Раздел 4'!W11:W46)+SUM('Раздел 4'!W63:W64)),"","Неверно!")</f>
      </c>
      <c r="B1205" s="300" t="s">
        <v>2348</v>
      </c>
      <c r="C1205" s="298" t="s">
        <v>2359</v>
      </c>
      <c r="D1205" s="298" t="s">
        <v>2350</v>
      </c>
      <c r="E1205" s="298" t="str">
        <f>CONCATENATE(SUM('Раздел 4'!W10:W10),"=",SUM('Раздел 4'!W11:W46),"+",SUM('Раздел 4'!W63:W64))</f>
        <v>75=75+0</v>
      </c>
      <c r="F1205" s="278"/>
    </row>
    <row r="1206" spans="1:6" s="180" customFormat="1" ht="25.5">
      <c r="A1206" s="302">
        <f>IF((SUM('Раздел 4'!X10:X10)=SUM('Раздел 4'!X11:X46)+SUM('Раздел 4'!X63:X64)),"","Неверно!")</f>
      </c>
      <c r="B1206" s="300" t="s">
        <v>2348</v>
      </c>
      <c r="C1206" s="298" t="s">
        <v>2360</v>
      </c>
      <c r="D1206" s="298" t="s">
        <v>2350</v>
      </c>
      <c r="E1206" s="298" t="str">
        <f>CONCATENATE(SUM('Раздел 4'!X10:X10),"=",SUM('Раздел 4'!X11:X46),"+",SUM('Раздел 4'!X63:X64))</f>
        <v>0=0+0</v>
      </c>
      <c r="F1206" s="278"/>
    </row>
    <row r="1207" spans="1:6" s="180" customFormat="1" ht="25.5">
      <c r="A1207" s="302">
        <f>IF((SUM('Раздел 4'!G10:G10)=SUM('Раздел 4'!G11:G46)+SUM('Раздел 4'!G63:G64)),"","Неверно!")</f>
      </c>
      <c r="B1207" s="300" t="s">
        <v>2348</v>
      </c>
      <c r="C1207" s="298" t="s">
        <v>2361</v>
      </c>
      <c r="D1207" s="298" t="s">
        <v>2350</v>
      </c>
      <c r="E1207" s="298" t="str">
        <f>CONCATENATE(SUM('Раздел 4'!G10:G10),"=",SUM('Раздел 4'!G11:G46),"+",SUM('Раздел 4'!G63:G64))</f>
        <v>0=0+0</v>
      </c>
      <c r="F1207" s="278"/>
    </row>
    <row r="1208" spans="1:6" s="180" customFormat="1" ht="25.5">
      <c r="A1208" s="302">
        <f>IF((SUM('Раздел 4'!Y10:Y10)=SUM('Раздел 4'!Y11:Y46)+SUM('Раздел 4'!Y63:Y64)),"","Неверно!")</f>
      </c>
      <c r="B1208" s="300" t="s">
        <v>2348</v>
      </c>
      <c r="C1208" s="298" t="s">
        <v>2362</v>
      </c>
      <c r="D1208" s="298" t="s">
        <v>2350</v>
      </c>
      <c r="E1208" s="298" t="str">
        <f>CONCATENATE(SUM('Раздел 4'!Y10:Y10),"=",SUM('Раздел 4'!Y11:Y46),"+",SUM('Раздел 4'!Y63:Y64))</f>
        <v>3=3+0</v>
      </c>
      <c r="F1208" s="278"/>
    </row>
    <row r="1209" spans="1:6" s="180" customFormat="1" ht="25.5">
      <c r="A1209" s="302">
        <f>IF((SUM('Раздел 4'!Z10:Z10)=SUM('Раздел 4'!Z11:Z46)+SUM('Раздел 4'!Z63:Z64)),"","Неверно!")</f>
      </c>
      <c r="B1209" s="300" t="s">
        <v>2348</v>
      </c>
      <c r="C1209" s="298" t="s">
        <v>2363</v>
      </c>
      <c r="D1209" s="298" t="s">
        <v>2350</v>
      </c>
      <c r="E1209" s="298" t="str">
        <f>CONCATENATE(SUM('Раздел 4'!Z10:Z10),"=",SUM('Раздел 4'!Z11:Z46),"+",SUM('Раздел 4'!Z63:Z64))</f>
        <v>0=0+0</v>
      </c>
      <c r="F1209" s="278"/>
    </row>
    <row r="1210" spans="1:6" s="180" customFormat="1" ht="25.5">
      <c r="A1210" s="302">
        <f>IF((SUM('Раздел 4'!AA10:AA10)=SUM('Раздел 4'!AA11:AA46)+SUM('Раздел 4'!AA63:AA64)),"","Неверно!")</f>
      </c>
      <c r="B1210" s="300" t="s">
        <v>2348</v>
      </c>
      <c r="C1210" s="298" t="s">
        <v>2364</v>
      </c>
      <c r="D1210" s="298" t="s">
        <v>2350</v>
      </c>
      <c r="E1210" s="298" t="str">
        <f>CONCATENATE(SUM('Раздел 4'!AA10:AA10),"=",SUM('Раздел 4'!AA11:AA46),"+",SUM('Раздел 4'!AA63:AA64))</f>
        <v>0=0+0</v>
      </c>
      <c r="F1210" s="278"/>
    </row>
    <row r="1211" spans="1:6" s="180" customFormat="1" ht="25.5">
      <c r="A1211" s="302">
        <f>IF((SUM('Раздел 4'!AB10:AB10)=SUM('Раздел 4'!AB11:AB46)+SUM('Раздел 4'!AB63:AB64)),"","Неверно!")</f>
      </c>
      <c r="B1211" s="300" t="s">
        <v>2348</v>
      </c>
      <c r="C1211" s="298" t="s">
        <v>2365</v>
      </c>
      <c r="D1211" s="298" t="s">
        <v>2350</v>
      </c>
      <c r="E1211" s="298" t="str">
        <f>CONCATENATE(SUM('Раздел 4'!AB10:AB10),"=",SUM('Раздел 4'!AB11:AB46),"+",SUM('Раздел 4'!AB63:AB64))</f>
        <v>0=0+0</v>
      </c>
      <c r="F1211" s="278"/>
    </row>
    <row r="1212" spans="1:6" s="180" customFormat="1" ht="25.5">
      <c r="A1212" s="302">
        <f>IF((SUM('Раздел 4'!AC10:AC10)=SUM('Раздел 4'!AC11:AC46)+SUM('Раздел 4'!AC63:AC64)),"","Неверно!")</f>
      </c>
      <c r="B1212" s="300" t="s">
        <v>2348</v>
      </c>
      <c r="C1212" s="298" t="s">
        <v>2366</v>
      </c>
      <c r="D1212" s="298" t="s">
        <v>2350</v>
      </c>
      <c r="E1212" s="298" t="str">
        <f>CONCATENATE(SUM('Раздел 4'!AC10:AC10),"=",SUM('Раздел 4'!AC11:AC46),"+",SUM('Раздел 4'!AC63:AC64))</f>
        <v>3=3+0</v>
      </c>
      <c r="F1212" s="278"/>
    </row>
    <row r="1213" spans="1:6" s="180" customFormat="1" ht="25.5">
      <c r="A1213" s="302">
        <f>IF((SUM('Раздел 4'!AD10:AD10)=SUM('Раздел 4'!AD11:AD46)+SUM('Раздел 4'!AD63:AD64)),"","Неверно!")</f>
      </c>
      <c r="B1213" s="300" t="s">
        <v>2348</v>
      </c>
      <c r="C1213" s="298" t="s">
        <v>2367</v>
      </c>
      <c r="D1213" s="298" t="s">
        <v>2350</v>
      </c>
      <c r="E1213" s="298" t="str">
        <f>CONCATENATE(SUM('Раздел 4'!AD10:AD10),"=",SUM('Раздел 4'!AD11:AD46),"+",SUM('Раздел 4'!AD63:AD64))</f>
        <v>0=0+0</v>
      </c>
      <c r="F1213" s="278"/>
    </row>
    <row r="1214" spans="1:6" s="180" customFormat="1" ht="25.5">
      <c r="A1214" s="302">
        <f>IF((SUM('Раздел 4'!AE10:AE10)=SUM('Раздел 4'!AE11:AE46)+SUM('Раздел 4'!AE63:AE64)),"","Неверно!")</f>
      </c>
      <c r="B1214" s="300" t="s">
        <v>2348</v>
      </c>
      <c r="C1214" s="298" t="s">
        <v>2368</v>
      </c>
      <c r="D1214" s="298" t="s">
        <v>2350</v>
      </c>
      <c r="E1214" s="298" t="str">
        <f>CONCATENATE(SUM('Раздел 4'!AE10:AE10),"=",SUM('Раздел 4'!AE11:AE46),"+",SUM('Раздел 4'!AE63:AE64))</f>
        <v>0=0+0</v>
      </c>
      <c r="F1214" s="278"/>
    </row>
    <row r="1215" spans="1:6" s="180" customFormat="1" ht="25.5">
      <c r="A1215" s="302">
        <f>IF((SUM('Раздел 4'!AF10:AF10)=SUM('Раздел 4'!AF11:AF46)+SUM('Раздел 4'!AF63:AF64)),"","Неверно!")</f>
      </c>
      <c r="B1215" s="300" t="s">
        <v>2348</v>
      </c>
      <c r="C1215" s="298" t="s">
        <v>2369</v>
      </c>
      <c r="D1215" s="298" t="s">
        <v>2350</v>
      </c>
      <c r="E1215" s="298" t="str">
        <f>CONCATENATE(SUM('Раздел 4'!AF10:AF10),"=",SUM('Раздел 4'!AF11:AF46),"+",SUM('Раздел 4'!AF63:AF64))</f>
        <v>1=1+0</v>
      </c>
      <c r="F1215" s="278"/>
    </row>
    <row r="1216" spans="1:6" s="180" customFormat="1" ht="25.5">
      <c r="A1216" s="302">
        <f>IF((SUM('Раздел 4'!AG10:AG10)=SUM('Раздел 4'!AG11:AG46)+SUM('Раздел 4'!AG63:AG64)),"","Неверно!")</f>
      </c>
      <c r="B1216" s="300" t="s">
        <v>2348</v>
      </c>
      <c r="C1216" s="298" t="s">
        <v>2370</v>
      </c>
      <c r="D1216" s="298" t="s">
        <v>2350</v>
      </c>
      <c r="E1216" s="298" t="str">
        <f>CONCATENATE(SUM('Раздел 4'!AG10:AG10),"=",SUM('Раздел 4'!AG11:AG46),"+",SUM('Раздел 4'!AG63:AG64))</f>
        <v>22=22+0</v>
      </c>
      <c r="F1216" s="278"/>
    </row>
    <row r="1217" spans="1:6" s="180" customFormat="1" ht="25.5">
      <c r="A1217" s="302">
        <f>IF((SUM('Раздел 4'!AH10:AH10)=SUM('Раздел 4'!AH11:AH46)+SUM('Раздел 4'!AH63:AH64)),"","Неверно!")</f>
      </c>
      <c r="B1217" s="300" t="s">
        <v>2348</v>
      </c>
      <c r="C1217" s="298" t="s">
        <v>2371</v>
      </c>
      <c r="D1217" s="298" t="s">
        <v>2350</v>
      </c>
      <c r="E1217" s="298" t="str">
        <f>CONCATENATE(SUM('Раздел 4'!AH10:AH10),"=",SUM('Раздел 4'!AH11:AH46),"+",SUM('Раздел 4'!AH63:AH64))</f>
        <v>240=240+0</v>
      </c>
      <c r="F1217" s="278"/>
    </row>
    <row r="1218" spans="1:6" s="180" customFormat="1" ht="25.5">
      <c r="A1218" s="302">
        <f>IF((SUM('Раздел 4'!H10:H10)=SUM('Раздел 4'!H11:H46)+SUM('Раздел 4'!H63:H64)),"","Неверно!")</f>
      </c>
      <c r="B1218" s="300" t="s">
        <v>2348</v>
      </c>
      <c r="C1218" s="298" t="s">
        <v>2372</v>
      </c>
      <c r="D1218" s="298" t="s">
        <v>2350</v>
      </c>
      <c r="E1218" s="298" t="str">
        <f>CONCATENATE(SUM('Раздел 4'!H10:H10),"=",SUM('Раздел 4'!H11:H46),"+",SUM('Раздел 4'!H63:H64))</f>
        <v>49=49+0</v>
      </c>
      <c r="F1218" s="278"/>
    </row>
    <row r="1219" spans="1:6" s="180" customFormat="1" ht="25.5">
      <c r="A1219" s="302">
        <f>IF((SUM('Раздел 4'!I10:I10)=SUM('Раздел 4'!I11:I46)+SUM('Раздел 4'!I63:I64)),"","Неверно!")</f>
      </c>
      <c r="B1219" s="300" t="s">
        <v>2348</v>
      </c>
      <c r="C1219" s="298" t="s">
        <v>2373</v>
      </c>
      <c r="D1219" s="298" t="s">
        <v>2350</v>
      </c>
      <c r="E1219" s="298" t="str">
        <f>CONCATENATE(SUM('Раздел 4'!I10:I10),"=",SUM('Раздел 4'!I11:I46),"+",SUM('Раздел 4'!I63:I64))</f>
        <v>0=0+0</v>
      </c>
      <c r="F1219" s="278"/>
    </row>
    <row r="1220" spans="1:6" s="180" customFormat="1" ht="25.5">
      <c r="A1220" s="302">
        <f>IF((SUM('Раздел 4'!J10:J10)=SUM('Раздел 4'!J11:J46)+SUM('Раздел 4'!J63:J64)),"","Неверно!")</f>
      </c>
      <c r="B1220" s="300" t="s">
        <v>2348</v>
      </c>
      <c r="C1220" s="298" t="s">
        <v>2374</v>
      </c>
      <c r="D1220" s="298" t="s">
        <v>2350</v>
      </c>
      <c r="E1220" s="298" t="str">
        <f>CONCATENATE(SUM('Раздел 4'!J10:J10),"=",SUM('Раздел 4'!J11:J46),"+",SUM('Раздел 4'!J63:J64))</f>
        <v>3=3+0</v>
      </c>
      <c r="F1220" s="278"/>
    </row>
    <row r="1221" spans="1:6" s="180" customFormat="1" ht="25.5">
      <c r="A1221" s="302">
        <f>IF((SUM('Раздел 4'!K10:K10)=SUM('Раздел 4'!K11:K46)+SUM('Раздел 4'!K63:K64)),"","Неверно!")</f>
      </c>
      <c r="B1221" s="300" t="s">
        <v>2348</v>
      </c>
      <c r="C1221" s="298" t="s">
        <v>2375</v>
      </c>
      <c r="D1221" s="298" t="s">
        <v>2350</v>
      </c>
      <c r="E1221" s="298" t="str">
        <f>CONCATENATE(SUM('Раздел 4'!K10:K10),"=",SUM('Раздел 4'!K11:K46),"+",SUM('Раздел 4'!K63:K64))</f>
        <v>5=5+0</v>
      </c>
      <c r="F1221" s="278"/>
    </row>
    <row r="1222" spans="1:6" s="180" customFormat="1" ht="25.5">
      <c r="A1222" s="302">
        <f>IF((SUM('Раздел 4'!L10:L10)=SUM('Раздел 4'!L11:L46)+SUM('Раздел 4'!L63:L64)),"","Неверно!")</f>
      </c>
      <c r="B1222" s="300" t="s">
        <v>2348</v>
      </c>
      <c r="C1222" s="298" t="s">
        <v>2376</v>
      </c>
      <c r="D1222" s="298" t="s">
        <v>2350</v>
      </c>
      <c r="E1222" s="298" t="str">
        <f>CONCATENATE(SUM('Раздел 4'!L10:L10),"=",SUM('Раздел 4'!L11:L46),"+",SUM('Раздел 4'!L63:L64))</f>
        <v>0=0+0</v>
      </c>
      <c r="F1222" s="278"/>
    </row>
    <row r="1223" spans="1:6" s="180" customFormat="1" ht="25.5">
      <c r="A1223" s="302">
        <f>IF((SUM('Раздел 4'!M10:M10)=SUM('Раздел 4'!M11:M46)+SUM('Раздел 4'!M63:M64)),"","Неверно!")</f>
      </c>
      <c r="B1223" s="300" t="s">
        <v>2348</v>
      </c>
      <c r="C1223" s="298" t="s">
        <v>2377</v>
      </c>
      <c r="D1223" s="298" t="s">
        <v>2350</v>
      </c>
      <c r="E1223" s="298" t="str">
        <f>CONCATENATE(SUM('Раздел 4'!M10:M10),"=",SUM('Раздел 4'!M11:M46),"+",SUM('Раздел 4'!M63:M64))</f>
        <v>0=0+0</v>
      </c>
      <c r="F1223" s="278"/>
    </row>
    <row r="1224" spans="1:6" s="180" customFormat="1" ht="25.5">
      <c r="A1224" s="302">
        <f>IF((SUM('Раздел 4'!N10:N10)=SUM('Раздел 4'!N11:N46)+SUM('Раздел 4'!N63:N64)),"","Неверно!")</f>
      </c>
      <c r="B1224" s="300" t="s">
        <v>2348</v>
      </c>
      <c r="C1224" s="298" t="s">
        <v>2378</v>
      </c>
      <c r="D1224" s="298" t="s">
        <v>2350</v>
      </c>
      <c r="E1224" s="298" t="str">
        <f>CONCATENATE(SUM('Раздел 4'!N10:N10),"=",SUM('Раздел 4'!N11:N46),"+",SUM('Раздел 4'!N63:N64))</f>
        <v>0=0+0</v>
      </c>
      <c r="F1224" s="278"/>
    </row>
    <row r="1225" spans="1:6" s="180" customFormat="1" ht="38.25">
      <c r="A1225" s="302">
        <f>IF((SUM('Раздел 4'!AL10:AN10)&gt;=SUM('Раздел 4'!AL55:AN58)),"","Неверно!")</f>
      </c>
      <c r="B1225" s="300" t="s">
        <v>2379</v>
      </c>
      <c r="C1225" s="298" t="s">
        <v>1625</v>
      </c>
      <c r="D1225" s="298" t="s">
        <v>1626</v>
      </c>
      <c r="E1225" s="298" t="str">
        <f>CONCATENATE(SUM('Раздел 4'!AL10:AN10),"&gt;=",SUM('Раздел 4'!AL55:AN58))</f>
        <v>6286&gt;=6286</v>
      </c>
      <c r="F1225" s="278"/>
    </row>
    <row r="1226" spans="1:6" s="180" customFormat="1" ht="25.5">
      <c r="A1226" s="302">
        <f>IF((SUM('Раздел 4'!AC10:AC10)=SUM('Раздел 4'!X10:AB10)),"","Неверно!")</f>
      </c>
      <c r="B1226" s="300" t="s">
        <v>2380</v>
      </c>
      <c r="C1226" s="298" t="s">
        <v>335</v>
      </c>
      <c r="D1226" s="298" t="s">
        <v>1364</v>
      </c>
      <c r="E1226" s="298" t="str">
        <f>CONCATENATE(SUM('Раздел 4'!AC10:AC10),"=",SUM('Раздел 4'!X10:AB10))</f>
        <v>3=3</v>
      </c>
      <c r="F1226" s="278"/>
    </row>
    <row r="1227" spans="1:6" s="180" customFormat="1" ht="25.5">
      <c r="A1227" s="302">
        <f>IF((SUM('Раздел 4'!AC19:AC19)=SUM('Раздел 4'!X19:AB19)),"","Неверно!")</f>
      </c>
      <c r="B1227" s="300" t="s">
        <v>2380</v>
      </c>
      <c r="C1227" s="298" t="s">
        <v>336</v>
      </c>
      <c r="D1227" s="298" t="s">
        <v>1364</v>
      </c>
      <c r="E1227" s="298" t="str">
        <f>CONCATENATE(SUM('Раздел 4'!AC19:AC19),"=",SUM('Раздел 4'!X19:AB19))</f>
        <v>0=0</v>
      </c>
      <c r="F1227" s="278"/>
    </row>
    <row r="1228" spans="1:6" s="180" customFormat="1" ht="25.5">
      <c r="A1228" s="302">
        <f>IF((SUM('Раздел 4'!AC20:AC20)=SUM('Раздел 4'!X20:AB20)),"","Неверно!")</f>
      </c>
      <c r="B1228" s="300" t="s">
        <v>2380</v>
      </c>
      <c r="C1228" s="298" t="s">
        <v>337</v>
      </c>
      <c r="D1228" s="298" t="s">
        <v>1364</v>
      </c>
      <c r="E1228" s="298" t="str">
        <f>CONCATENATE(SUM('Раздел 4'!AC20:AC20),"=",SUM('Раздел 4'!X20:AB20))</f>
        <v>0=0</v>
      </c>
      <c r="F1228" s="278"/>
    </row>
    <row r="1229" spans="1:6" s="180" customFormat="1" ht="25.5">
      <c r="A1229" s="302">
        <f>IF((SUM('Раздел 4'!AC21:AC21)=SUM('Раздел 4'!X21:AB21)),"","Неверно!")</f>
      </c>
      <c r="B1229" s="300" t="s">
        <v>2380</v>
      </c>
      <c r="C1229" s="298" t="s">
        <v>338</v>
      </c>
      <c r="D1229" s="298" t="s">
        <v>1364</v>
      </c>
      <c r="E1229" s="298" t="str">
        <f>CONCATENATE(SUM('Раздел 4'!AC21:AC21),"=",SUM('Раздел 4'!X21:AB21))</f>
        <v>0=0</v>
      </c>
      <c r="F1229" s="278"/>
    </row>
    <row r="1230" spans="1:6" s="180" customFormat="1" ht="25.5">
      <c r="A1230" s="302">
        <f>IF((SUM('Раздел 4'!AC22:AC22)=SUM('Раздел 4'!X22:AB22)),"","Неверно!")</f>
      </c>
      <c r="B1230" s="300" t="s">
        <v>2380</v>
      </c>
      <c r="C1230" s="298" t="s">
        <v>339</v>
      </c>
      <c r="D1230" s="298" t="s">
        <v>1364</v>
      </c>
      <c r="E1230" s="298" t="str">
        <f>CONCATENATE(SUM('Раздел 4'!AC22:AC22),"=",SUM('Раздел 4'!X22:AB22))</f>
        <v>0=0</v>
      </c>
      <c r="F1230" s="278"/>
    </row>
    <row r="1231" spans="1:6" s="180" customFormat="1" ht="25.5">
      <c r="A1231" s="302">
        <f>IF((SUM('Раздел 4'!AC23:AC23)=SUM('Раздел 4'!X23:AB23)),"","Неверно!")</f>
      </c>
      <c r="B1231" s="300" t="s">
        <v>2380</v>
      </c>
      <c r="C1231" s="298" t="s">
        <v>340</v>
      </c>
      <c r="D1231" s="298" t="s">
        <v>1364</v>
      </c>
      <c r="E1231" s="298" t="str">
        <f>CONCATENATE(SUM('Раздел 4'!AC23:AC23),"=",SUM('Раздел 4'!X23:AB23))</f>
        <v>0=0</v>
      </c>
      <c r="F1231" s="278"/>
    </row>
    <row r="1232" spans="1:6" s="180" customFormat="1" ht="25.5">
      <c r="A1232" s="302">
        <f>IF((SUM('Раздел 4'!AC24:AC24)=SUM('Раздел 4'!X24:AB24)),"","Неверно!")</f>
      </c>
      <c r="B1232" s="300" t="s">
        <v>2380</v>
      </c>
      <c r="C1232" s="298" t="s">
        <v>341</v>
      </c>
      <c r="D1232" s="298" t="s">
        <v>1364</v>
      </c>
      <c r="E1232" s="298" t="str">
        <f>CONCATENATE(SUM('Раздел 4'!AC24:AC24),"=",SUM('Раздел 4'!X24:AB24))</f>
        <v>0=0</v>
      </c>
      <c r="F1232" s="278"/>
    </row>
    <row r="1233" spans="1:6" s="180" customFormat="1" ht="25.5">
      <c r="A1233" s="302">
        <f>IF((SUM('Раздел 4'!AC25:AC25)=SUM('Раздел 4'!X25:AB25)),"","Неверно!")</f>
      </c>
      <c r="B1233" s="300" t="s">
        <v>2380</v>
      </c>
      <c r="C1233" s="298" t="s">
        <v>342</v>
      </c>
      <c r="D1233" s="298" t="s">
        <v>1364</v>
      </c>
      <c r="E1233" s="298" t="str">
        <f>CONCATENATE(SUM('Раздел 4'!AC25:AC25),"=",SUM('Раздел 4'!X25:AB25))</f>
        <v>0=0</v>
      </c>
      <c r="F1233" s="278"/>
    </row>
    <row r="1234" spans="1:6" s="180" customFormat="1" ht="25.5">
      <c r="A1234" s="302">
        <f>IF((SUM('Раздел 4'!AC26:AC26)=SUM('Раздел 4'!X26:AB26)),"","Неверно!")</f>
      </c>
      <c r="B1234" s="300" t="s">
        <v>2380</v>
      </c>
      <c r="C1234" s="298" t="s">
        <v>343</v>
      </c>
      <c r="D1234" s="298" t="s">
        <v>1364</v>
      </c>
      <c r="E1234" s="298" t="str">
        <f>CONCATENATE(SUM('Раздел 4'!AC26:AC26),"=",SUM('Раздел 4'!X26:AB26))</f>
        <v>0=0</v>
      </c>
      <c r="F1234" s="278"/>
    </row>
    <row r="1235" spans="1:6" s="180" customFormat="1" ht="25.5">
      <c r="A1235" s="302">
        <f>IF((SUM('Раздел 4'!AC27:AC27)=SUM('Раздел 4'!X27:AB27)),"","Неверно!")</f>
      </c>
      <c r="B1235" s="300" t="s">
        <v>2380</v>
      </c>
      <c r="C1235" s="298" t="s">
        <v>344</v>
      </c>
      <c r="D1235" s="298" t="s">
        <v>1364</v>
      </c>
      <c r="E1235" s="298" t="str">
        <f>CONCATENATE(SUM('Раздел 4'!AC27:AC27),"=",SUM('Раздел 4'!X27:AB27))</f>
        <v>0=0</v>
      </c>
      <c r="F1235" s="278"/>
    </row>
    <row r="1236" spans="1:6" s="180" customFormat="1" ht="25.5">
      <c r="A1236" s="302">
        <f>IF((SUM('Раздел 4'!AC28:AC28)=SUM('Раздел 4'!X28:AB28)),"","Неверно!")</f>
      </c>
      <c r="B1236" s="300" t="s">
        <v>2380</v>
      </c>
      <c r="C1236" s="298" t="s">
        <v>345</v>
      </c>
      <c r="D1236" s="298" t="s">
        <v>1364</v>
      </c>
      <c r="E1236" s="298" t="str">
        <f>CONCATENATE(SUM('Раздел 4'!AC28:AC28),"=",SUM('Раздел 4'!X28:AB28))</f>
        <v>0=0</v>
      </c>
      <c r="F1236" s="278"/>
    </row>
    <row r="1237" spans="1:6" s="180" customFormat="1" ht="25.5">
      <c r="A1237" s="302">
        <f>IF((SUM('Раздел 4'!AC11:AC11)=SUM('Раздел 4'!X11:AB11)),"","Неверно!")</f>
      </c>
      <c r="B1237" s="300" t="s">
        <v>2380</v>
      </c>
      <c r="C1237" s="298" t="s">
        <v>346</v>
      </c>
      <c r="D1237" s="298" t="s">
        <v>1364</v>
      </c>
      <c r="E1237" s="298" t="str">
        <f>CONCATENATE(SUM('Раздел 4'!AC11:AC11),"=",SUM('Раздел 4'!X11:AB11))</f>
        <v>2=2</v>
      </c>
      <c r="F1237" s="278"/>
    </row>
    <row r="1238" spans="1:6" s="180" customFormat="1" ht="25.5">
      <c r="A1238" s="302">
        <f>IF((SUM('Раздел 4'!AC29:AC29)=SUM('Раздел 4'!X29:AB29)),"","Неверно!")</f>
      </c>
      <c r="B1238" s="300" t="s">
        <v>2380</v>
      </c>
      <c r="C1238" s="298" t="s">
        <v>347</v>
      </c>
      <c r="D1238" s="298" t="s">
        <v>1364</v>
      </c>
      <c r="E1238" s="298" t="str">
        <f>CONCATENATE(SUM('Раздел 4'!AC29:AC29),"=",SUM('Раздел 4'!X29:AB29))</f>
        <v>0=0</v>
      </c>
      <c r="F1238" s="278"/>
    </row>
    <row r="1239" spans="1:6" s="180" customFormat="1" ht="25.5">
      <c r="A1239" s="302">
        <f>IF((SUM('Раздел 4'!AC30:AC30)=SUM('Раздел 4'!X30:AB30)),"","Неверно!")</f>
      </c>
      <c r="B1239" s="300" t="s">
        <v>2380</v>
      </c>
      <c r="C1239" s="298" t="s">
        <v>348</v>
      </c>
      <c r="D1239" s="298" t="s">
        <v>1364</v>
      </c>
      <c r="E1239" s="298" t="str">
        <f>CONCATENATE(SUM('Раздел 4'!AC30:AC30),"=",SUM('Раздел 4'!X30:AB30))</f>
        <v>0=0</v>
      </c>
      <c r="F1239" s="278"/>
    </row>
    <row r="1240" spans="1:6" s="180" customFormat="1" ht="25.5">
      <c r="A1240" s="302">
        <f>IF((SUM('Раздел 4'!AC31:AC31)=SUM('Раздел 4'!X31:AB31)),"","Неверно!")</f>
      </c>
      <c r="B1240" s="300" t="s">
        <v>2380</v>
      </c>
      <c r="C1240" s="298" t="s">
        <v>349</v>
      </c>
      <c r="D1240" s="298" t="s">
        <v>1364</v>
      </c>
      <c r="E1240" s="298" t="str">
        <f>CONCATENATE(SUM('Раздел 4'!AC31:AC31),"=",SUM('Раздел 4'!X31:AB31))</f>
        <v>0=0</v>
      </c>
      <c r="F1240" s="278"/>
    </row>
    <row r="1241" spans="1:6" s="180" customFormat="1" ht="25.5">
      <c r="A1241" s="302">
        <f>IF((SUM('Раздел 4'!AC32:AC32)=SUM('Раздел 4'!X32:AB32)),"","Неверно!")</f>
      </c>
      <c r="B1241" s="300" t="s">
        <v>2380</v>
      </c>
      <c r="C1241" s="298" t="s">
        <v>350</v>
      </c>
      <c r="D1241" s="298" t="s">
        <v>1364</v>
      </c>
      <c r="E1241" s="298" t="str">
        <f>CONCATENATE(SUM('Раздел 4'!AC32:AC32),"=",SUM('Раздел 4'!X32:AB32))</f>
        <v>0=0</v>
      </c>
      <c r="F1241" s="278"/>
    </row>
    <row r="1242" spans="1:6" s="180" customFormat="1" ht="25.5">
      <c r="A1242" s="302">
        <f>IF((SUM('Раздел 4'!AC33:AC33)=SUM('Раздел 4'!X33:AB33)),"","Неверно!")</f>
      </c>
      <c r="B1242" s="300" t="s">
        <v>2380</v>
      </c>
      <c r="C1242" s="298" t="s">
        <v>351</v>
      </c>
      <c r="D1242" s="298" t="s">
        <v>1364</v>
      </c>
      <c r="E1242" s="298" t="str">
        <f>CONCATENATE(SUM('Раздел 4'!AC33:AC33),"=",SUM('Раздел 4'!X33:AB33))</f>
        <v>0=0</v>
      </c>
      <c r="F1242" s="278"/>
    </row>
    <row r="1243" spans="1:6" s="180" customFormat="1" ht="25.5">
      <c r="A1243" s="302">
        <f>IF((SUM('Раздел 4'!AC34:AC34)=SUM('Раздел 4'!X34:AB34)),"","Неверно!")</f>
      </c>
      <c r="B1243" s="300" t="s">
        <v>2380</v>
      </c>
      <c r="C1243" s="298" t="s">
        <v>352</v>
      </c>
      <c r="D1243" s="298" t="s">
        <v>1364</v>
      </c>
      <c r="E1243" s="298" t="str">
        <f>CONCATENATE(SUM('Раздел 4'!AC34:AC34),"=",SUM('Раздел 4'!X34:AB34))</f>
        <v>1=1</v>
      </c>
      <c r="F1243" s="278"/>
    </row>
    <row r="1244" spans="1:6" s="180" customFormat="1" ht="25.5">
      <c r="A1244" s="302">
        <f>IF((SUM('Раздел 4'!AC35:AC35)=SUM('Раздел 4'!X35:AB35)),"","Неверно!")</f>
      </c>
      <c r="B1244" s="300" t="s">
        <v>2380</v>
      </c>
      <c r="C1244" s="298" t="s">
        <v>353</v>
      </c>
      <c r="D1244" s="298" t="s">
        <v>1364</v>
      </c>
      <c r="E1244" s="298" t="str">
        <f>CONCATENATE(SUM('Раздел 4'!AC35:AC35),"=",SUM('Раздел 4'!X35:AB35))</f>
        <v>0=0</v>
      </c>
      <c r="F1244" s="278"/>
    </row>
    <row r="1245" spans="1:6" s="180" customFormat="1" ht="25.5">
      <c r="A1245" s="302">
        <f>IF((SUM('Раздел 4'!AC36:AC36)=SUM('Раздел 4'!X36:AB36)),"","Неверно!")</f>
      </c>
      <c r="B1245" s="300" t="s">
        <v>2380</v>
      </c>
      <c r="C1245" s="298" t="s">
        <v>354</v>
      </c>
      <c r="D1245" s="298" t="s">
        <v>1364</v>
      </c>
      <c r="E1245" s="298" t="str">
        <f>CONCATENATE(SUM('Раздел 4'!AC36:AC36),"=",SUM('Раздел 4'!X36:AB36))</f>
        <v>0=0</v>
      </c>
      <c r="F1245" s="278"/>
    </row>
    <row r="1246" spans="1:6" s="180" customFormat="1" ht="25.5">
      <c r="A1246" s="302">
        <f>IF((SUM('Раздел 4'!AC37:AC37)=SUM('Раздел 4'!X37:AB37)),"","Неверно!")</f>
      </c>
      <c r="B1246" s="300" t="s">
        <v>2380</v>
      </c>
      <c r="C1246" s="298" t="s">
        <v>355</v>
      </c>
      <c r="D1246" s="298" t="s">
        <v>1364</v>
      </c>
      <c r="E1246" s="298" t="str">
        <f>CONCATENATE(SUM('Раздел 4'!AC37:AC37),"=",SUM('Раздел 4'!X37:AB37))</f>
        <v>0=0</v>
      </c>
      <c r="F1246" s="278"/>
    </row>
    <row r="1247" spans="1:6" s="180" customFormat="1" ht="25.5">
      <c r="A1247" s="302">
        <f>IF((SUM('Раздел 4'!AC38:AC38)=SUM('Раздел 4'!X38:AB38)),"","Неверно!")</f>
      </c>
      <c r="B1247" s="300" t="s">
        <v>2380</v>
      </c>
      <c r="C1247" s="298" t="s">
        <v>356</v>
      </c>
      <c r="D1247" s="298" t="s">
        <v>1364</v>
      </c>
      <c r="E1247" s="298" t="str">
        <f>CONCATENATE(SUM('Раздел 4'!AC38:AC38),"=",SUM('Раздел 4'!X38:AB38))</f>
        <v>0=0</v>
      </c>
      <c r="F1247" s="278"/>
    </row>
    <row r="1248" spans="1:6" s="180" customFormat="1" ht="25.5">
      <c r="A1248" s="302">
        <f>IF((SUM('Раздел 4'!AC12:AC12)=SUM('Раздел 4'!X12:AB12)),"","Неверно!")</f>
      </c>
      <c r="B1248" s="300" t="s">
        <v>2380</v>
      </c>
      <c r="C1248" s="298" t="s">
        <v>357</v>
      </c>
      <c r="D1248" s="298" t="s">
        <v>1364</v>
      </c>
      <c r="E1248" s="298" t="str">
        <f>CONCATENATE(SUM('Раздел 4'!AC12:AC12),"=",SUM('Раздел 4'!X12:AB12))</f>
        <v>0=0</v>
      </c>
      <c r="F1248" s="278"/>
    </row>
    <row r="1249" spans="1:6" s="180" customFormat="1" ht="25.5">
      <c r="A1249" s="302">
        <f>IF((SUM('Раздел 4'!AC39:AC39)=SUM('Раздел 4'!X39:AB39)),"","Неверно!")</f>
      </c>
      <c r="B1249" s="300" t="s">
        <v>2380</v>
      </c>
      <c r="C1249" s="298" t="s">
        <v>358</v>
      </c>
      <c r="D1249" s="298" t="s">
        <v>1364</v>
      </c>
      <c r="E1249" s="298" t="str">
        <f>CONCATENATE(SUM('Раздел 4'!AC39:AC39),"=",SUM('Раздел 4'!X39:AB39))</f>
        <v>0=0</v>
      </c>
      <c r="F1249" s="278"/>
    </row>
    <row r="1250" spans="1:6" s="180" customFormat="1" ht="25.5">
      <c r="A1250" s="302">
        <f>IF((SUM('Раздел 4'!AC40:AC40)=SUM('Раздел 4'!X40:AB40)),"","Неверно!")</f>
      </c>
      <c r="B1250" s="300" t="s">
        <v>2380</v>
      </c>
      <c r="C1250" s="298" t="s">
        <v>359</v>
      </c>
      <c r="D1250" s="298" t="s">
        <v>1364</v>
      </c>
      <c r="E1250" s="298" t="str">
        <f>CONCATENATE(SUM('Раздел 4'!AC40:AC40),"=",SUM('Раздел 4'!X40:AB40))</f>
        <v>0=0</v>
      </c>
      <c r="F1250" s="278"/>
    </row>
    <row r="1251" spans="1:6" s="180" customFormat="1" ht="25.5">
      <c r="A1251" s="302">
        <f>IF((SUM('Раздел 4'!AC41:AC41)=SUM('Раздел 4'!X41:AB41)),"","Неверно!")</f>
      </c>
      <c r="B1251" s="300" t="s">
        <v>2380</v>
      </c>
      <c r="C1251" s="298" t="s">
        <v>360</v>
      </c>
      <c r="D1251" s="298" t="s">
        <v>1364</v>
      </c>
      <c r="E1251" s="298" t="str">
        <f>CONCATENATE(SUM('Раздел 4'!AC41:AC41),"=",SUM('Раздел 4'!X41:AB41))</f>
        <v>0=0</v>
      </c>
      <c r="F1251" s="278"/>
    </row>
    <row r="1252" spans="1:6" s="180" customFormat="1" ht="25.5">
      <c r="A1252" s="302">
        <f>IF((SUM('Раздел 4'!AC42:AC42)=SUM('Раздел 4'!X42:AB42)),"","Неверно!")</f>
      </c>
      <c r="B1252" s="300" t="s">
        <v>2380</v>
      </c>
      <c r="C1252" s="298" t="s">
        <v>361</v>
      </c>
      <c r="D1252" s="298" t="s">
        <v>1364</v>
      </c>
      <c r="E1252" s="298" t="str">
        <f>CONCATENATE(SUM('Раздел 4'!AC42:AC42),"=",SUM('Раздел 4'!X42:AB42))</f>
        <v>0=0</v>
      </c>
      <c r="F1252" s="278"/>
    </row>
    <row r="1253" spans="1:6" s="180" customFormat="1" ht="25.5">
      <c r="A1253" s="302">
        <f>IF((SUM('Раздел 4'!AC43:AC43)=SUM('Раздел 4'!X43:AB43)),"","Неверно!")</f>
      </c>
      <c r="B1253" s="300" t="s">
        <v>2380</v>
      </c>
      <c r="C1253" s="298" t="s">
        <v>362</v>
      </c>
      <c r="D1253" s="298" t="s">
        <v>1364</v>
      </c>
      <c r="E1253" s="298" t="str">
        <f>CONCATENATE(SUM('Раздел 4'!AC43:AC43),"=",SUM('Раздел 4'!X43:AB43))</f>
        <v>0=0</v>
      </c>
      <c r="F1253" s="278"/>
    </row>
    <row r="1254" spans="1:6" s="180" customFormat="1" ht="25.5">
      <c r="A1254" s="302">
        <f>IF((SUM('Раздел 4'!AC44:AC44)=SUM('Раздел 4'!X44:AB44)),"","Неверно!")</f>
      </c>
      <c r="B1254" s="300" t="s">
        <v>2380</v>
      </c>
      <c r="C1254" s="298" t="s">
        <v>363</v>
      </c>
      <c r="D1254" s="298" t="s">
        <v>1364</v>
      </c>
      <c r="E1254" s="298" t="str">
        <f>CONCATENATE(SUM('Раздел 4'!AC44:AC44),"=",SUM('Раздел 4'!X44:AB44))</f>
        <v>0=0</v>
      </c>
      <c r="F1254" s="278"/>
    </row>
    <row r="1255" spans="1:6" s="180" customFormat="1" ht="25.5">
      <c r="A1255" s="302">
        <f>IF((SUM('Раздел 4'!AC45:AC45)=SUM('Раздел 4'!X45:AB45)),"","Неверно!")</f>
      </c>
      <c r="B1255" s="300" t="s">
        <v>2380</v>
      </c>
      <c r="C1255" s="298" t="s">
        <v>364</v>
      </c>
      <c r="D1255" s="298" t="s">
        <v>1364</v>
      </c>
      <c r="E1255" s="298" t="str">
        <f>CONCATENATE(SUM('Раздел 4'!AC45:AC45),"=",SUM('Раздел 4'!X45:AB45))</f>
        <v>0=0</v>
      </c>
      <c r="F1255" s="278"/>
    </row>
    <row r="1256" spans="1:6" s="180" customFormat="1" ht="25.5">
      <c r="A1256" s="302">
        <f>IF((SUM('Раздел 4'!AC46:AC46)=SUM('Раздел 4'!X46:AB46)),"","Неверно!")</f>
      </c>
      <c r="B1256" s="300" t="s">
        <v>2380</v>
      </c>
      <c r="C1256" s="298" t="s">
        <v>365</v>
      </c>
      <c r="D1256" s="298" t="s">
        <v>1364</v>
      </c>
      <c r="E1256" s="298" t="str">
        <f>CONCATENATE(SUM('Раздел 4'!AC46:AC46),"=",SUM('Раздел 4'!X46:AB46))</f>
        <v>0=0</v>
      </c>
      <c r="F1256" s="278"/>
    </row>
    <row r="1257" spans="1:6" s="180" customFormat="1" ht="25.5">
      <c r="A1257" s="302">
        <f>IF((SUM('Раздел 4'!AC47:AC47)=SUM('Раздел 4'!X47:AB47)),"","Неверно!")</f>
      </c>
      <c r="B1257" s="300" t="s">
        <v>2380</v>
      </c>
      <c r="C1257" s="298" t="s">
        <v>366</v>
      </c>
      <c r="D1257" s="298" t="s">
        <v>1364</v>
      </c>
      <c r="E1257" s="298" t="str">
        <f>CONCATENATE(SUM('Раздел 4'!AC47:AC47),"=",SUM('Раздел 4'!X47:AB47))</f>
        <v>0=0</v>
      </c>
      <c r="F1257" s="278"/>
    </row>
    <row r="1258" spans="1:6" s="180" customFormat="1" ht="25.5">
      <c r="A1258" s="302">
        <f>IF((SUM('Раздел 4'!AC48:AC48)=SUM('Раздел 4'!X48:AB48)),"","Неверно!")</f>
      </c>
      <c r="B1258" s="300" t="s">
        <v>2380</v>
      </c>
      <c r="C1258" s="298" t="s">
        <v>367</v>
      </c>
      <c r="D1258" s="298" t="s">
        <v>1364</v>
      </c>
      <c r="E1258" s="298" t="str">
        <f>CONCATENATE(SUM('Раздел 4'!AC48:AC48),"=",SUM('Раздел 4'!X48:AB48))</f>
        <v>0=0</v>
      </c>
      <c r="F1258" s="278"/>
    </row>
    <row r="1259" spans="1:6" s="180" customFormat="1" ht="25.5">
      <c r="A1259" s="302">
        <f>IF((SUM('Раздел 4'!AC13:AC13)=SUM('Раздел 4'!X13:AB13)),"","Неверно!")</f>
      </c>
      <c r="B1259" s="300" t="s">
        <v>2380</v>
      </c>
      <c r="C1259" s="298" t="s">
        <v>368</v>
      </c>
      <c r="D1259" s="298" t="s">
        <v>1364</v>
      </c>
      <c r="E1259" s="298" t="str">
        <f>CONCATENATE(SUM('Раздел 4'!AC13:AC13),"=",SUM('Раздел 4'!X13:AB13))</f>
        <v>0=0</v>
      </c>
      <c r="F1259" s="278"/>
    </row>
    <row r="1260" spans="1:6" s="180" customFormat="1" ht="25.5">
      <c r="A1260" s="302">
        <f>IF((SUM('Раздел 4'!AC49:AC49)=SUM('Раздел 4'!X49:AB49)),"","Неверно!")</f>
      </c>
      <c r="B1260" s="300" t="s">
        <v>2380</v>
      </c>
      <c r="C1260" s="298" t="s">
        <v>369</v>
      </c>
      <c r="D1260" s="298" t="s">
        <v>1364</v>
      </c>
      <c r="E1260" s="298" t="str">
        <f>CONCATENATE(SUM('Раздел 4'!AC49:AC49),"=",SUM('Раздел 4'!X49:AB49))</f>
        <v>3=3</v>
      </c>
      <c r="F1260" s="278"/>
    </row>
    <row r="1261" spans="1:6" s="180" customFormat="1" ht="25.5">
      <c r="A1261" s="302">
        <f>IF((SUM('Раздел 4'!AC50:AC50)=SUM('Раздел 4'!X50:AB50)),"","Неверно!")</f>
      </c>
      <c r="B1261" s="300" t="s">
        <v>2380</v>
      </c>
      <c r="C1261" s="298" t="s">
        <v>370</v>
      </c>
      <c r="D1261" s="298" t="s">
        <v>1364</v>
      </c>
      <c r="E1261" s="298" t="str">
        <f>CONCATENATE(SUM('Раздел 4'!AC50:AC50),"=",SUM('Раздел 4'!X50:AB50))</f>
        <v>0=0</v>
      </c>
      <c r="F1261" s="278"/>
    </row>
    <row r="1262" spans="1:6" s="180" customFormat="1" ht="25.5">
      <c r="A1262" s="302">
        <f>IF((SUM('Раздел 4'!AC51:AC51)=SUM('Раздел 4'!X51:AB51)),"","Неверно!")</f>
      </c>
      <c r="B1262" s="300" t="s">
        <v>2380</v>
      </c>
      <c r="C1262" s="298" t="s">
        <v>371</v>
      </c>
      <c r="D1262" s="298" t="s">
        <v>1364</v>
      </c>
      <c r="E1262" s="298" t="str">
        <f>CONCATENATE(SUM('Раздел 4'!AC51:AC51),"=",SUM('Раздел 4'!X51:AB51))</f>
        <v>0=0</v>
      </c>
      <c r="F1262" s="278"/>
    </row>
    <row r="1263" spans="1:6" s="180" customFormat="1" ht="25.5">
      <c r="A1263" s="302">
        <f>IF((SUM('Раздел 4'!AC52:AC52)=SUM('Раздел 4'!X52:AB52)),"","Неверно!")</f>
      </c>
      <c r="B1263" s="300" t="s">
        <v>2380</v>
      </c>
      <c r="C1263" s="298" t="s">
        <v>372</v>
      </c>
      <c r="D1263" s="298" t="s">
        <v>1364</v>
      </c>
      <c r="E1263" s="298" t="str">
        <f>CONCATENATE(SUM('Раздел 4'!AC52:AC52),"=",SUM('Раздел 4'!X52:AB52))</f>
        <v>1=1</v>
      </c>
      <c r="F1263" s="278"/>
    </row>
    <row r="1264" spans="1:6" s="180" customFormat="1" ht="25.5">
      <c r="A1264" s="302">
        <f>IF((SUM('Раздел 4'!AC53:AC53)=SUM('Раздел 4'!X53:AB53)),"","Неверно!")</f>
      </c>
      <c r="B1264" s="300" t="s">
        <v>2380</v>
      </c>
      <c r="C1264" s="298" t="s">
        <v>373</v>
      </c>
      <c r="D1264" s="298" t="s">
        <v>1364</v>
      </c>
      <c r="E1264" s="298" t="str">
        <f>CONCATENATE(SUM('Раздел 4'!AC53:AC53),"=",SUM('Раздел 4'!X53:AB53))</f>
        <v>0=0</v>
      </c>
      <c r="F1264" s="278"/>
    </row>
    <row r="1265" spans="1:6" s="180" customFormat="1" ht="25.5">
      <c r="A1265" s="302">
        <f>IF((SUM('Раздел 4'!AC54:AC54)=SUM('Раздел 4'!X54:AB54)),"","Неверно!")</f>
      </c>
      <c r="B1265" s="300" t="s">
        <v>2380</v>
      </c>
      <c r="C1265" s="298" t="s">
        <v>374</v>
      </c>
      <c r="D1265" s="298" t="s">
        <v>1364</v>
      </c>
      <c r="E1265" s="298" t="str">
        <f>CONCATENATE(SUM('Раздел 4'!AC54:AC54),"=",SUM('Раздел 4'!X54:AB54))</f>
        <v>2=2</v>
      </c>
      <c r="F1265" s="278"/>
    </row>
    <row r="1266" spans="1:6" s="180" customFormat="1" ht="25.5">
      <c r="A1266" s="302">
        <f>IF((SUM('Раздел 4'!AC55:AC55)=SUM('Раздел 4'!X55:AB55)),"","Неверно!")</f>
      </c>
      <c r="B1266" s="300" t="s">
        <v>2380</v>
      </c>
      <c r="C1266" s="298" t="s">
        <v>375</v>
      </c>
      <c r="D1266" s="298" t="s">
        <v>1364</v>
      </c>
      <c r="E1266" s="298" t="str">
        <f>CONCATENATE(SUM('Раздел 4'!AC55:AC55),"=",SUM('Раздел 4'!X55:AB55))</f>
        <v>3=3</v>
      </c>
      <c r="F1266" s="278"/>
    </row>
    <row r="1267" spans="1:6" s="180" customFormat="1" ht="25.5">
      <c r="A1267" s="302">
        <f>IF((SUM('Раздел 4'!AC56:AC56)=SUM('Раздел 4'!X56:AB56)),"","Неверно!")</f>
      </c>
      <c r="B1267" s="300" t="s">
        <v>2380</v>
      </c>
      <c r="C1267" s="298" t="s">
        <v>376</v>
      </c>
      <c r="D1267" s="298" t="s">
        <v>1364</v>
      </c>
      <c r="E1267" s="298" t="str">
        <f>CONCATENATE(SUM('Раздел 4'!AC56:AC56),"=",SUM('Раздел 4'!X56:AB56))</f>
        <v>0=0</v>
      </c>
      <c r="F1267" s="278"/>
    </row>
    <row r="1268" spans="1:6" s="180" customFormat="1" ht="25.5">
      <c r="A1268" s="302">
        <f>IF((SUM('Раздел 4'!AC57:AC57)=SUM('Раздел 4'!X57:AB57)),"","Неверно!")</f>
      </c>
      <c r="B1268" s="300" t="s">
        <v>2380</v>
      </c>
      <c r="C1268" s="298" t="s">
        <v>377</v>
      </c>
      <c r="D1268" s="298" t="s">
        <v>1364</v>
      </c>
      <c r="E1268" s="298" t="str">
        <f>CONCATENATE(SUM('Раздел 4'!AC57:AC57),"=",SUM('Раздел 4'!X57:AB57))</f>
        <v>0=0</v>
      </c>
      <c r="F1268" s="278"/>
    </row>
    <row r="1269" spans="1:6" s="180" customFormat="1" ht="25.5">
      <c r="A1269" s="302">
        <f>IF((SUM('Раздел 4'!AC58:AC58)=SUM('Раздел 4'!X58:AB58)),"","Неверно!")</f>
      </c>
      <c r="B1269" s="300" t="s">
        <v>2380</v>
      </c>
      <c r="C1269" s="298" t="s">
        <v>378</v>
      </c>
      <c r="D1269" s="298" t="s">
        <v>1364</v>
      </c>
      <c r="E1269" s="298" t="str">
        <f>CONCATENATE(SUM('Раздел 4'!AC58:AC58),"=",SUM('Раздел 4'!X58:AB58))</f>
        <v>0=0</v>
      </c>
      <c r="F1269" s="278"/>
    </row>
    <row r="1270" spans="1:6" s="180" customFormat="1" ht="25.5">
      <c r="A1270" s="302">
        <f>IF((SUM('Раздел 4'!AC14:AC14)=SUM('Раздел 4'!X14:AB14)),"","Неверно!")</f>
      </c>
      <c r="B1270" s="300" t="s">
        <v>2380</v>
      </c>
      <c r="C1270" s="298" t="s">
        <v>379</v>
      </c>
      <c r="D1270" s="298" t="s">
        <v>1364</v>
      </c>
      <c r="E1270" s="298" t="str">
        <f>CONCATENATE(SUM('Раздел 4'!AC14:AC14),"=",SUM('Раздел 4'!X14:AB14))</f>
        <v>0=0</v>
      </c>
      <c r="F1270" s="278"/>
    </row>
    <row r="1271" spans="1:6" s="180" customFormat="1" ht="25.5">
      <c r="A1271" s="302">
        <f>IF((SUM('Раздел 4'!AC59:AC59)=SUM('Раздел 4'!X59:AB59)),"","Неверно!")</f>
      </c>
      <c r="B1271" s="300" t="s">
        <v>2380</v>
      </c>
      <c r="C1271" s="298" t="s">
        <v>380</v>
      </c>
      <c r="D1271" s="298" t="s">
        <v>1364</v>
      </c>
      <c r="E1271" s="298" t="str">
        <f>CONCATENATE(SUM('Раздел 4'!AC59:AC59),"=",SUM('Раздел 4'!X59:AB59))</f>
        <v>0=0</v>
      </c>
      <c r="F1271" s="278"/>
    </row>
    <row r="1272" spans="1:6" s="180" customFormat="1" ht="25.5">
      <c r="A1272" s="302">
        <f>IF((SUM('Раздел 4'!AC60:AC60)=SUM('Раздел 4'!X60:AB60)),"","Неверно!")</f>
      </c>
      <c r="B1272" s="300" t="s">
        <v>2380</v>
      </c>
      <c r="C1272" s="298" t="s">
        <v>381</v>
      </c>
      <c r="D1272" s="298" t="s">
        <v>1364</v>
      </c>
      <c r="E1272" s="298" t="str">
        <f>CONCATENATE(SUM('Раздел 4'!AC60:AC60),"=",SUM('Раздел 4'!X60:AB60))</f>
        <v>0=0</v>
      </c>
      <c r="F1272" s="278"/>
    </row>
    <row r="1273" spans="1:6" s="180" customFormat="1" ht="25.5">
      <c r="A1273" s="302">
        <f>IF((SUM('Раздел 4'!AC61:AC61)=SUM('Раздел 4'!X61:AB61)),"","Неверно!")</f>
      </c>
      <c r="B1273" s="300" t="s">
        <v>2380</v>
      </c>
      <c r="C1273" s="298" t="s">
        <v>382</v>
      </c>
      <c r="D1273" s="298" t="s">
        <v>1364</v>
      </c>
      <c r="E1273" s="298" t="str">
        <f>CONCATENATE(SUM('Раздел 4'!AC61:AC61),"=",SUM('Раздел 4'!X61:AB61))</f>
        <v>0=0</v>
      </c>
      <c r="F1273" s="278"/>
    </row>
    <row r="1274" spans="1:6" s="180" customFormat="1" ht="25.5">
      <c r="A1274" s="302">
        <f>IF((SUM('Раздел 4'!AC62:AC62)=SUM('Раздел 4'!X62:AB62)),"","Неверно!")</f>
      </c>
      <c r="B1274" s="300" t="s">
        <v>2380</v>
      </c>
      <c r="C1274" s="298" t="s">
        <v>1365</v>
      </c>
      <c r="D1274" s="298" t="s">
        <v>1364</v>
      </c>
      <c r="E1274" s="298" t="str">
        <f>CONCATENATE(SUM('Раздел 4'!AC62:AC62),"=",SUM('Раздел 4'!X62:AB62))</f>
        <v>0=0</v>
      </c>
      <c r="F1274" s="278"/>
    </row>
    <row r="1275" spans="1:6" s="180" customFormat="1" ht="25.5">
      <c r="A1275" s="302">
        <f>IF((SUM('Раздел 4'!AC63:AC63)=SUM('Раздел 4'!X63:AB63)),"","Неверно!")</f>
      </c>
      <c r="B1275" s="300" t="s">
        <v>2380</v>
      </c>
      <c r="C1275" s="298" t="s">
        <v>1366</v>
      </c>
      <c r="D1275" s="298" t="s">
        <v>1364</v>
      </c>
      <c r="E1275" s="298" t="str">
        <f>CONCATENATE(SUM('Раздел 4'!AC63:AC63),"=",SUM('Раздел 4'!X63:AB63))</f>
        <v>0=0</v>
      </c>
      <c r="F1275" s="278"/>
    </row>
    <row r="1276" spans="1:6" s="180" customFormat="1" ht="25.5">
      <c r="A1276" s="302">
        <f>IF((SUM('Раздел 4'!AC64:AC64)=SUM('Раздел 4'!X64:AB64)),"","Неверно!")</f>
      </c>
      <c r="B1276" s="300" t="s">
        <v>2380</v>
      </c>
      <c r="C1276" s="298" t="s">
        <v>1367</v>
      </c>
      <c r="D1276" s="298" t="s">
        <v>1364</v>
      </c>
      <c r="E1276" s="298" t="str">
        <f>CONCATENATE(SUM('Раздел 4'!AC64:AC64),"=",SUM('Раздел 4'!X64:AB64))</f>
        <v>0=0</v>
      </c>
      <c r="F1276" s="278"/>
    </row>
    <row r="1277" spans="1:6" s="180" customFormat="1" ht="25.5">
      <c r="A1277" s="302">
        <f>IF((SUM('Раздел 4'!AC65:AC65)=SUM('Раздел 4'!X65:AB65)),"","Неверно!")</f>
      </c>
      <c r="B1277" s="300" t="s">
        <v>2380</v>
      </c>
      <c r="C1277" s="298" t="s">
        <v>1368</v>
      </c>
      <c r="D1277" s="298" t="s">
        <v>1364</v>
      </c>
      <c r="E1277" s="298" t="str">
        <f>CONCATENATE(SUM('Раздел 4'!AC65:AC65),"=",SUM('Раздел 4'!X65:AB65))</f>
        <v>0=0</v>
      </c>
      <c r="F1277" s="278"/>
    </row>
    <row r="1278" spans="1:6" s="180" customFormat="1" ht="25.5">
      <c r="A1278" s="302">
        <f>IF((SUM('Раздел 4'!AC66:AC66)=SUM('Раздел 4'!X66:AB66)),"","Неверно!")</f>
      </c>
      <c r="B1278" s="300" t="s">
        <v>2380</v>
      </c>
      <c r="C1278" s="298" t="s">
        <v>1369</v>
      </c>
      <c r="D1278" s="298" t="s">
        <v>1364</v>
      </c>
      <c r="E1278" s="298" t="str">
        <f>CONCATENATE(SUM('Раздел 4'!AC66:AC66),"=",SUM('Раздел 4'!X66:AB66))</f>
        <v>0=0</v>
      </c>
      <c r="F1278" s="278"/>
    </row>
    <row r="1279" spans="1:6" s="180" customFormat="1" ht="25.5">
      <c r="A1279" s="302">
        <f>IF((SUM('Раздел 4'!AC67:AC67)=SUM('Раздел 4'!X67:AB67)),"","Неверно!")</f>
      </c>
      <c r="B1279" s="300" t="s">
        <v>2380</v>
      </c>
      <c r="C1279" s="298" t="s">
        <v>2381</v>
      </c>
      <c r="D1279" s="298" t="s">
        <v>1364</v>
      </c>
      <c r="E1279" s="298" t="str">
        <f>CONCATENATE(SUM('Раздел 4'!AC67:AC67),"=",SUM('Раздел 4'!X67:AB67))</f>
        <v>0=0</v>
      </c>
      <c r="F1279" s="278"/>
    </row>
    <row r="1280" spans="1:6" s="180" customFormat="1" ht="25.5">
      <c r="A1280" s="302">
        <f>IF((SUM('Раздел 4'!AC15:AC15)=SUM('Раздел 4'!X15:AB15)),"","Неверно!")</f>
      </c>
      <c r="B1280" s="300" t="s">
        <v>2380</v>
      </c>
      <c r="C1280" s="298" t="s">
        <v>383</v>
      </c>
      <c r="D1280" s="298" t="s">
        <v>1364</v>
      </c>
      <c r="E1280" s="298" t="str">
        <f>CONCATENATE(SUM('Раздел 4'!AC15:AC15),"=",SUM('Раздел 4'!X15:AB15))</f>
        <v>0=0</v>
      </c>
      <c r="F1280" s="278"/>
    </row>
    <row r="1281" spans="1:6" s="180" customFormat="1" ht="25.5">
      <c r="A1281" s="302">
        <f>IF((SUM('Раздел 4'!AC16:AC16)=SUM('Раздел 4'!X16:AB16)),"","Неверно!")</f>
      </c>
      <c r="B1281" s="300" t="s">
        <v>2380</v>
      </c>
      <c r="C1281" s="298" t="s">
        <v>384</v>
      </c>
      <c r="D1281" s="298" t="s">
        <v>1364</v>
      </c>
      <c r="E1281" s="298" t="str">
        <f>CONCATENATE(SUM('Раздел 4'!AC16:AC16),"=",SUM('Раздел 4'!X16:AB16))</f>
        <v>0=0</v>
      </c>
      <c r="F1281" s="278"/>
    </row>
    <row r="1282" spans="1:6" s="180" customFormat="1" ht="25.5">
      <c r="A1282" s="302">
        <f>IF((SUM('Раздел 4'!AC17:AC17)=SUM('Раздел 4'!X17:AB17)),"","Неверно!")</f>
      </c>
      <c r="B1282" s="300" t="s">
        <v>2380</v>
      </c>
      <c r="C1282" s="298" t="s">
        <v>385</v>
      </c>
      <c r="D1282" s="298" t="s">
        <v>1364</v>
      </c>
      <c r="E1282" s="298" t="str">
        <f>CONCATENATE(SUM('Раздел 4'!AC17:AC17),"=",SUM('Раздел 4'!X17:AB17))</f>
        <v>0=0</v>
      </c>
      <c r="F1282" s="278"/>
    </row>
    <row r="1283" spans="1:6" s="180" customFormat="1" ht="25.5">
      <c r="A1283" s="302">
        <f>IF((SUM('Раздел 4'!AC18:AC18)=SUM('Раздел 4'!X18:AB18)),"","Неверно!")</f>
      </c>
      <c r="B1283" s="300" t="s">
        <v>2380</v>
      </c>
      <c r="C1283" s="298" t="s">
        <v>386</v>
      </c>
      <c r="D1283" s="298" t="s">
        <v>1364</v>
      </c>
      <c r="E1283" s="298" t="str">
        <f>CONCATENATE(SUM('Раздел 4'!AC18:AC18),"=",SUM('Раздел 4'!X18:AB18))</f>
        <v>0=0</v>
      </c>
      <c r="F1283" s="278"/>
    </row>
    <row r="1284" spans="1:6" s="180" customFormat="1" ht="25.5">
      <c r="A1284" s="302">
        <f>IF((SUM('Раздел 4'!AO10:AO10)=SUM('Раздел 4'!AO55:AO58)),"","Неверно!")</f>
      </c>
      <c r="B1284" s="300" t="s">
        <v>2382</v>
      </c>
      <c r="C1284" s="298" t="s">
        <v>1370</v>
      </c>
      <c r="D1284" s="298" t="s">
        <v>2383</v>
      </c>
      <c r="E1284" s="298" t="str">
        <f>CONCATENATE(SUM('Раздел 4'!AO10:AO10),"=",SUM('Раздел 4'!AO55:AO58))</f>
        <v>8=8</v>
      </c>
      <c r="F1284" s="278"/>
    </row>
    <row r="1285" spans="1:6" s="180" customFormat="1" ht="25.5">
      <c r="A1285" s="302">
        <f>IF((SUM('Раздел 4'!AP10:AP10)=SUM('Раздел 4'!AP55:AP58)),"","Неверно!")</f>
      </c>
      <c r="B1285" s="300" t="s">
        <v>2382</v>
      </c>
      <c r="C1285" s="298" t="s">
        <v>1371</v>
      </c>
      <c r="D1285" s="298" t="s">
        <v>2383</v>
      </c>
      <c r="E1285" s="298" t="str">
        <f>CONCATENATE(SUM('Раздел 4'!AP10:AP10),"=",SUM('Раздел 4'!AP55:AP58))</f>
        <v>64=64</v>
      </c>
      <c r="F1285" s="278"/>
    </row>
    <row r="1286" spans="1:6" s="180" customFormat="1" ht="25.5">
      <c r="A1286" s="302">
        <f>IF((SUM('Раздел 4'!AQ10:AQ10)=SUM('Раздел 4'!AQ55:AQ58)),"","Неверно!")</f>
      </c>
      <c r="B1286" s="300" t="s">
        <v>2382</v>
      </c>
      <c r="C1286" s="298" t="s">
        <v>1372</v>
      </c>
      <c r="D1286" s="298" t="s">
        <v>2383</v>
      </c>
      <c r="E1286" s="298" t="str">
        <f>CONCATENATE(SUM('Раздел 4'!AQ10:AQ10),"=",SUM('Раздел 4'!AQ55:AQ58))</f>
        <v>8=8</v>
      </c>
      <c r="F1286" s="278"/>
    </row>
    <row r="1287" spans="1:6" s="180" customFormat="1" ht="25.5">
      <c r="A1287" s="302">
        <f>IF((SUM('Раздел 4'!AR10:AR10)=SUM('Раздел 4'!AR55:AR58)),"","Неверно!")</f>
      </c>
      <c r="B1287" s="300" t="s">
        <v>2382</v>
      </c>
      <c r="C1287" s="298" t="s">
        <v>1373</v>
      </c>
      <c r="D1287" s="298" t="s">
        <v>2383</v>
      </c>
      <c r="E1287" s="298" t="str">
        <f>CONCATENATE(SUM('Раздел 4'!AR10:AR10),"=",SUM('Раздел 4'!AR55:AR58))</f>
        <v>55=55</v>
      </c>
      <c r="F1287" s="278"/>
    </row>
    <row r="1288" spans="1:6" s="180" customFormat="1" ht="25.5">
      <c r="A1288" s="302">
        <f>IF((SUM('Раздел 4'!AS10:AS10)=SUM('Раздел 4'!AS55:AS58)),"","Неверно!")</f>
      </c>
      <c r="B1288" s="300" t="s">
        <v>2382</v>
      </c>
      <c r="C1288" s="298" t="s">
        <v>1490</v>
      </c>
      <c r="D1288" s="298" t="s">
        <v>2383</v>
      </c>
      <c r="E1288" s="298" t="str">
        <f>CONCATENATE(SUM('Раздел 4'!AS10:AS10),"=",SUM('Раздел 4'!AS55:AS58))</f>
        <v>0=0</v>
      </c>
      <c r="F1288" s="278"/>
    </row>
    <row r="1289" spans="1:6" s="180" customFormat="1" ht="25.5">
      <c r="A1289" s="302">
        <f>IF((SUM('Раздел 4'!AT10:AT10)=SUM('Раздел 4'!AT55:AT58)),"","Неверно!")</f>
      </c>
      <c r="B1289" s="300" t="s">
        <v>2382</v>
      </c>
      <c r="C1289" s="298" t="s">
        <v>1491</v>
      </c>
      <c r="D1289" s="298" t="s">
        <v>2383</v>
      </c>
      <c r="E1289" s="298" t="str">
        <f>CONCATENATE(SUM('Раздел 4'!AT10:AT10),"=",SUM('Раздел 4'!AT55:AT58))</f>
        <v>0=0</v>
      </c>
      <c r="F1289" s="278"/>
    </row>
    <row r="1290" spans="1:6" s="180" customFormat="1" ht="25.5">
      <c r="A1290" s="302">
        <f>IF((SUM('Раздел 4'!AU10:AU10)=SUM('Раздел 4'!AU55:AU58)),"","Неверно!")</f>
      </c>
      <c r="B1290" s="300" t="s">
        <v>2382</v>
      </c>
      <c r="C1290" s="298" t="s">
        <v>1492</v>
      </c>
      <c r="D1290" s="298" t="s">
        <v>2383</v>
      </c>
      <c r="E1290" s="298" t="str">
        <f>CONCATENATE(SUM('Раздел 4'!AU10:AU10),"=",SUM('Раздел 4'!AU55:AU58))</f>
        <v>0=0</v>
      </c>
      <c r="F1290" s="278"/>
    </row>
    <row r="1291" spans="1:6" s="180" customFormat="1" ht="15.75">
      <c r="A1291" s="302">
        <f>IF((SUM('Разделы 1, 2, 3'!C21:C21)=SUM('Разделы 1, 2, 3'!D21:M21)),"","Неверно!")</f>
      </c>
      <c r="B1291" s="300" t="s">
        <v>2384</v>
      </c>
      <c r="C1291" s="298" t="s">
        <v>2385</v>
      </c>
      <c r="D1291" s="298" t="s">
        <v>2386</v>
      </c>
      <c r="E1291" s="298" t="str">
        <f>CONCATENATE(SUM('Разделы 1, 2, 3'!C21:C21),"=",SUM('Разделы 1, 2, 3'!D21:M21))</f>
        <v>3561=3561</v>
      </c>
      <c r="F1291" s="278"/>
    </row>
    <row r="1292" spans="1:6" s="180" customFormat="1" ht="15.75">
      <c r="A1292" s="302">
        <f>IF((SUM('Разделы 1, 2, 3'!C22:C22)=SUM('Разделы 1, 2, 3'!D22:M22)),"","Неверно!")</f>
      </c>
      <c r="B1292" s="300" t="s">
        <v>2384</v>
      </c>
      <c r="C1292" s="298" t="s">
        <v>2387</v>
      </c>
      <c r="D1292" s="298" t="s">
        <v>2386</v>
      </c>
      <c r="E1292" s="298" t="str">
        <f>CONCATENATE(SUM('Разделы 1, 2, 3'!C22:C22),"=",SUM('Разделы 1, 2, 3'!D22:M22))</f>
        <v>3202=3202</v>
      </c>
      <c r="F1292" s="278"/>
    </row>
    <row r="1293" spans="1:6" s="180" customFormat="1" ht="15.75">
      <c r="A1293" s="302">
        <f>IF((SUM('Разделы 1, 2, 3'!C23:C23)=SUM('Разделы 1, 2, 3'!D23:M23)),"","Неверно!")</f>
      </c>
      <c r="B1293" s="300" t="s">
        <v>2384</v>
      </c>
      <c r="C1293" s="298" t="s">
        <v>2388</v>
      </c>
      <c r="D1293" s="298" t="s">
        <v>2386</v>
      </c>
      <c r="E1293" s="298" t="str">
        <f>CONCATENATE(SUM('Разделы 1, 2, 3'!C23:C23),"=",SUM('Разделы 1, 2, 3'!D23:M23))</f>
        <v>355=355</v>
      </c>
      <c r="F1293" s="278"/>
    </row>
    <row r="1294" spans="1:6" s="180" customFormat="1" ht="15.75">
      <c r="A1294" s="302">
        <f>IF((SUM('Разделы 1, 2, 3'!C24:C24)=SUM('Разделы 1, 2, 3'!D24:M24)),"","Неверно!")</f>
      </c>
      <c r="B1294" s="300" t="s">
        <v>2384</v>
      </c>
      <c r="C1294" s="298" t="s">
        <v>2389</v>
      </c>
      <c r="D1294" s="298" t="s">
        <v>2386</v>
      </c>
      <c r="E1294" s="298" t="str">
        <f>CONCATENATE(SUM('Разделы 1, 2, 3'!C24:C24),"=",SUM('Разделы 1, 2, 3'!D24:M24))</f>
        <v>4=4</v>
      </c>
      <c r="F1294" s="278"/>
    </row>
    <row r="1295" spans="1:6" s="180" customFormat="1" ht="25.5">
      <c r="A1295" s="302">
        <f>IF((SUM('Разделы 5, 6, 7, 8'!E17:E17)&lt;=SUM('Раздел 4'!Q10:Q10)+SUM('Раздел 4'!W10:W10)+SUM('Раздел 4'!AC10:AI10)),"","Неверно!")</f>
      </c>
      <c r="B1295" s="300" t="s">
        <v>2390</v>
      </c>
      <c r="C1295" s="298" t="s">
        <v>1374</v>
      </c>
      <c r="D1295" s="298" t="s">
        <v>1375</v>
      </c>
      <c r="E1295" s="298" t="str">
        <f>CONCATENATE(SUM('Разделы 5, 6, 7, 8'!E17:E17),"&lt;=",SUM('Раздел 4'!Q10:Q10),"+",SUM('Раздел 4'!W10:W10),"+",SUM('Раздел 4'!AC10:AI10))</f>
        <v>240&lt;=57+75+686</v>
      </c>
      <c r="F1295" s="278"/>
    </row>
    <row r="1296" spans="1:6" s="180" customFormat="1" ht="25.5">
      <c r="A1296" s="302">
        <f>IF((SUM('Разделы 5, 6, 7, 8'!J16:J16)&lt;=SUM('Разделы 5, 6, 7, 8'!J9:J9)),"","Неверно!")</f>
      </c>
      <c r="B1296" s="300" t="s">
        <v>2391</v>
      </c>
      <c r="C1296" s="298" t="s">
        <v>325</v>
      </c>
      <c r="D1296" s="298" t="s">
        <v>695</v>
      </c>
      <c r="E1296" s="298" t="str">
        <f>CONCATENATE(SUM('Разделы 5, 6, 7, 8'!J16:J16),"&lt;=",SUM('Разделы 5, 6, 7, 8'!J9:J9))</f>
        <v>0&lt;=420</v>
      </c>
      <c r="F1296" s="278"/>
    </row>
    <row r="1297" spans="1:6" s="180" customFormat="1" ht="25.5">
      <c r="A1297" s="302">
        <f>IF((SUM('Разделы 5, 6, 7, 8'!S16:S16)&lt;=SUM('Разделы 5, 6, 7, 8'!S9:S9)),"","Неверно!")</f>
      </c>
      <c r="B1297" s="300" t="s">
        <v>2391</v>
      </c>
      <c r="C1297" s="298" t="s">
        <v>326</v>
      </c>
      <c r="D1297" s="298" t="s">
        <v>695</v>
      </c>
      <c r="E1297" s="298" t="str">
        <f>CONCATENATE(SUM('Разделы 5, 6, 7, 8'!S16:S16),"&lt;=",SUM('Разделы 5, 6, 7, 8'!S9:S9))</f>
        <v>0&lt;=0</v>
      </c>
      <c r="F1297" s="278"/>
    </row>
    <row r="1298" spans="1:6" s="180" customFormat="1" ht="25.5">
      <c r="A1298" s="302">
        <f>IF((SUM('Разделы 5, 6, 7, 8'!T16:T16)&lt;=SUM('Разделы 5, 6, 7, 8'!T9:T9)),"","Неверно!")</f>
      </c>
      <c r="B1298" s="300" t="s">
        <v>2391</v>
      </c>
      <c r="C1298" s="298" t="s">
        <v>2392</v>
      </c>
      <c r="D1298" s="298" t="s">
        <v>695</v>
      </c>
      <c r="E1298" s="298" t="str">
        <f>CONCATENATE(SUM('Разделы 5, 6, 7, 8'!T16:T16),"&lt;=",SUM('Разделы 5, 6, 7, 8'!T9:T9))</f>
        <v>0&lt;=0</v>
      </c>
      <c r="F1298" s="278"/>
    </row>
    <row r="1299" spans="1:6" s="180" customFormat="1" ht="25.5">
      <c r="A1299" s="302">
        <f>IF((SUM('Разделы 5, 6, 7, 8'!U16:U16)&lt;=SUM('Разделы 5, 6, 7, 8'!U9:U9)),"","Неверно!")</f>
      </c>
      <c r="B1299" s="300" t="s">
        <v>2391</v>
      </c>
      <c r="C1299" s="298" t="s">
        <v>2393</v>
      </c>
      <c r="D1299" s="298" t="s">
        <v>695</v>
      </c>
      <c r="E1299" s="298" t="str">
        <f>CONCATENATE(SUM('Разделы 5, 6, 7, 8'!U16:U16),"&lt;=",SUM('Разделы 5, 6, 7, 8'!U9:U9))</f>
        <v>0&lt;=0</v>
      </c>
      <c r="F1299" s="278"/>
    </row>
    <row r="1300" spans="1:6" s="180" customFormat="1" ht="25.5">
      <c r="A1300" s="302">
        <f>IF((SUM('Разделы 5, 6, 7, 8'!K16:K16)&lt;=SUM('Разделы 5, 6, 7, 8'!K9:K9)),"","Неверно!")</f>
      </c>
      <c r="B1300" s="300" t="s">
        <v>2391</v>
      </c>
      <c r="C1300" s="298" t="s">
        <v>327</v>
      </c>
      <c r="D1300" s="298" t="s">
        <v>695</v>
      </c>
      <c r="E1300" s="298" t="str">
        <f>CONCATENATE(SUM('Разделы 5, 6, 7, 8'!K16:K16),"&lt;=",SUM('Разделы 5, 6, 7, 8'!K9:K9))</f>
        <v>0&lt;=10</v>
      </c>
      <c r="F1300" s="278"/>
    </row>
    <row r="1301" spans="1:6" s="180" customFormat="1" ht="25.5">
      <c r="A1301" s="302">
        <f>IF((SUM('Разделы 5, 6, 7, 8'!L16:L16)&lt;=SUM('Разделы 5, 6, 7, 8'!L9:L9)),"","Неверно!")</f>
      </c>
      <c r="B1301" s="300" t="s">
        <v>2391</v>
      </c>
      <c r="C1301" s="298" t="s">
        <v>328</v>
      </c>
      <c r="D1301" s="298" t="s">
        <v>695</v>
      </c>
      <c r="E1301" s="298" t="str">
        <f>CONCATENATE(SUM('Разделы 5, 6, 7, 8'!L16:L16),"&lt;=",SUM('Разделы 5, 6, 7, 8'!L9:L9))</f>
        <v>0&lt;=42</v>
      </c>
      <c r="F1301" s="278"/>
    </row>
    <row r="1302" spans="1:6" s="180" customFormat="1" ht="25.5">
      <c r="A1302" s="302">
        <f>IF((SUM('Разделы 5, 6, 7, 8'!M16:M16)&lt;=SUM('Разделы 5, 6, 7, 8'!M9:M9)),"","Неверно!")</f>
      </c>
      <c r="B1302" s="300" t="s">
        <v>2391</v>
      </c>
      <c r="C1302" s="298" t="s">
        <v>329</v>
      </c>
      <c r="D1302" s="298" t="s">
        <v>695</v>
      </c>
      <c r="E1302" s="298" t="str">
        <f>CONCATENATE(SUM('Разделы 5, 6, 7, 8'!M16:M16),"&lt;=",SUM('Разделы 5, 6, 7, 8'!M9:M9))</f>
        <v>0&lt;=0</v>
      </c>
      <c r="F1302" s="278"/>
    </row>
    <row r="1303" spans="1:6" s="180" customFormat="1" ht="25.5">
      <c r="A1303" s="302">
        <f>IF((SUM('Разделы 5, 6, 7, 8'!N16:N16)&lt;=SUM('Разделы 5, 6, 7, 8'!N9:N9)),"","Неверно!")</f>
      </c>
      <c r="B1303" s="300" t="s">
        <v>2391</v>
      </c>
      <c r="C1303" s="298" t="s">
        <v>330</v>
      </c>
      <c r="D1303" s="298" t="s">
        <v>695</v>
      </c>
      <c r="E1303" s="298" t="str">
        <f>CONCATENATE(SUM('Разделы 5, 6, 7, 8'!N16:N16),"&lt;=",SUM('Разделы 5, 6, 7, 8'!N9:N9))</f>
        <v>0&lt;=0</v>
      </c>
      <c r="F1303" s="278"/>
    </row>
    <row r="1304" spans="1:6" s="180" customFormat="1" ht="25.5">
      <c r="A1304" s="302">
        <f>IF((SUM('Разделы 5, 6, 7, 8'!O16:O16)&lt;=SUM('Разделы 5, 6, 7, 8'!O9:O9)),"","Неверно!")</f>
      </c>
      <c r="B1304" s="300" t="s">
        <v>2391</v>
      </c>
      <c r="C1304" s="298" t="s">
        <v>331</v>
      </c>
      <c r="D1304" s="298" t="s">
        <v>695</v>
      </c>
      <c r="E1304" s="298" t="str">
        <f>CONCATENATE(SUM('Разделы 5, 6, 7, 8'!O16:O16),"&lt;=",SUM('Разделы 5, 6, 7, 8'!O9:O9))</f>
        <v>0&lt;=0</v>
      </c>
      <c r="F1304" s="278"/>
    </row>
    <row r="1305" spans="1:6" s="180" customFormat="1" ht="25.5">
      <c r="A1305" s="302">
        <f>IF((SUM('Разделы 5, 6, 7, 8'!P16:P16)&lt;=SUM('Разделы 5, 6, 7, 8'!P9:P9)),"","Неверно!")</f>
      </c>
      <c r="B1305" s="300" t="s">
        <v>2391</v>
      </c>
      <c r="C1305" s="298" t="s">
        <v>332</v>
      </c>
      <c r="D1305" s="298" t="s">
        <v>695</v>
      </c>
      <c r="E1305" s="298" t="str">
        <f>CONCATENATE(SUM('Разделы 5, 6, 7, 8'!P16:P16),"&lt;=",SUM('Разделы 5, 6, 7, 8'!P9:P9))</f>
        <v>0&lt;=4</v>
      </c>
      <c r="F1305" s="278"/>
    </row>
    <row r="1306" spans="1:6" s="180" customFormat="1" ht="25.5">
      <c r="A1306" s="302">
        <f>IF((SUM('Разделы 5, 6, 7, 8'!Q16:Q16)&lt;=SUM('Разделы 5, 6, 7, 8'!Q9:Q9)),"","Неверно!")</f>
      </c>
      <c r="B1306" s="300" t="s">
        <v>2391</v>
      </c>
      <c r="C1306" s="298" t="s">
        <v>333</v>
      </c>
      <c r="D1306" s="298" t="s">
        <v>695</v>
      </c>
      <c r="E1306" s="298" t="str">
        <f>CONCATENATE(SUM('Разделы 5, 6, 7, 8'!Q16:Q16),"&lt;=",SUM('Разделы 5, 6, 7, 8'!Q9:Q9))</f>
        <v>0&lt;=0</v>
      </c>
      <c r="F1306" s="278"/>
    </row>
    <row r="1307" spans="1:6" s="180" customFormat="1" ht="25.5">
      <c r="A1307" s="302">
        <f>IF((SUM('Разделы 5, 6, 7, 8'!R16:R16)&lt;=SUM('Разделы 5, 6, 7, 8'!R9:R9)),"","Неверно!")</f>
      </c>
      <c r="B1307" s="300" t="s">
        <v>2391</v>
      </c>
      <c r="C1307" s="298" t="s">
        <v>334</v>
      </c>
      <c r="D1307" s="298" t="s">
        <v>695</v>
      </c>
      <c r="E1307" s="298" t="str">
        <f>CONCATENATE(SUM('Разделы 5, 6, 7, 8'!R16:R16),"&lt;=",SUM('Разделы 5, 6, 7, 8'!R9:R9))</f>
        <v>0&lt;=1</v>
      </c>
      <c r="F1307" s="278"/>
    </row>
    <row r="1308" spans="1:6" s="180" customFormat="1" ht="15.75">
      <c r="A1308" s="302">
        <f>IF((SUM('Раздел 4'!F60:F60)&lt;=SUM('Раздел 4'!F59:F59)),"","Неверно!")</f>
      </c>
      <c r="B1308" s="300" t="s">
        <v>2394</v>
      </c>
      <c r="C1308" s="298" t="s">
        <v>1376</v>
      </c>
      <c r="D1308" s="298" t="s">
        <v>1377</v>
      </c>
      <c r="E1308" s="298" t="str">
        <f>CONCATENATE(SUM('Раздел 4'!F60:F60),"&lt;=",SUM('Раздел 4'!F59:F59))</f>
        <v>0&lt;=5</v>
      </c>
      <c r="F1308" s="278"/>
    </row>
    <row r="1309" spans="1:6" s="180" customFormat="1" ht="15.75">
      <c r="A1309" s="302">
        <f>IF((SUM('Раздел 4'!O60:O60)&lt;=SUM('Раздел 4'!O59:O59)),"","Неверно!")</f>
      </c>
      <c r="B1309" s="300" t="s">
        <v>2394</v>
      </c>
      <c r="C1309" s="298" t="s">
        <v>1378</v>
      </c>
      <c r="D1309" s="298" t="s">
        <v>1377</v>
      </c>
      <c r="E1309" s="298" t="str">
        <f>CONCATENATE(SUM('Раздел 4'!O60:O60),"&lt;=",SUM('Раздел 4'!O59:O59))</f>
        <v>0&lt;=0</v>
      </c>
      <c r="F1309" s="278"/>
    </row>
    <row r="1310" spans="1:6" s="180" customFormat="1" ht="15.75">
      <c r="A1310" s="302">
        <f>IF((SUM('Раздел 4'!P60:P60)&lt;=SUM('Раздел 4'!P59:P59)),"","Неверно!")</f>
      </c>
      <c r="B1310" s="300" t="s">
        <v>2394</v>
      </c>
      <c r="C1310" s="298" t="s">
        <v>1379</v>
      </c>
      <c r="D1310" s="298" t="s">
        <v>1377</v>
      </c>
      <c r="E1310" s="298" t="str">
        <f>CONCATENATE(SUM('Раздел 4'!P60:P60),"&lt;=",SUM('Раздел 4'!P59:P59))</f>
        <v>0&lt;=0</v>
      </c>
      <c r="F1310" s="278"/>
    </row>
    <row r="1311" spans="1:6" s="180" customFormat="1" ht="15.75">
      <c r="A1311" s="302">
        <f>IF((SUM('Раздел 4'!Q60:Q60)&lt;=SUM('Раздел 4'!Q59:Q59)),"","Неверно!")</f>
      </c>
      <c r="B1311" s="300" t="s">
        <v>2394</v>
      </c>
      <c r="C1311" s="298" t="s">
        <v>1380</v>
      </c>
      <c r="D1311" s="298" t="s">
        <v>1377</v>
      </c>
      <c r="E1311" s="298" t="str">
        <f>CONCATENATE(SUM('Раздел 4'!Q60:Q60),"&lt;=",SUM('Раздел 4'!Q59:Q59))</f>
        <v>0&lt;=1</v>
      </c>
      <c r="F1311" s="278"/>
    </row>
    <row r="1312" spans="1:6" s="180" customFormat="1" ht="15.75">
      <c r="A1312" s="302">
        <f>IF((SUM('Раздел 4'!R60:R60)&lt;=SUM('Раздел 4'!R59:R59)),"","Неверно!")</f>
      </c>
      <c r="B1312" s="300" t="s">
        <v>2394</v>
      </c>
      <c r="C1312" s="298" t="s">
        <v>1381</v>
      </c>
      <c r="D1312" s="298" t="s">
        <v>1377</v>
      </c>
      <c r="E1312" s="298" t="str">
        <f>CONCATENATE(SUM('Раздел 4'!R60:R60),"&lt;=",SUM('Раздел 4'!R59:R59))</f>
        <v>0&lt;=0</v>
      </c>
      <c r="F1312" s="278"/>
    </row>
    <row r="1313" spans="1:6" s="180" customFormat="1" ht="15.75">
      <c r="A1313" s="302">
        <f>IF((SUM('Раздел 4'!S60:S60)&lt;=SUM('Раздел 4'!S59:S59)),"","Неверно!")</f>
      </c>
      <c r="B1313" s="300" t="s">
        <v>2394</v>
      </c>
      <c r="C1313" s="298" t="s">
        <v>1382</v>
      </c>
      <c r="D1313" s="298" t="s">
        <v>1377</v>
      </c>
      <c r="E1313" s="298" t="str">
        <f>CONCATENATE(SUM('Раздел 4'!S60:S60),"&lt;=",SUM('Раздел 4'!S59:S59))</f>
        <v>0&lt;=0</v>
      </c>
      <c r="F1313" s="278"/>
    </row>
    <row r="1314" spans="1:6" s="180" customFormat="1" ht="15.75">
      <c r="A1314" s="302">
        <f>IF((SUM('Раздел 4'!T60:T60)&lt;=SUM('Раздел 4'!T59:T59)),"","Неверно!")</f>
      </c>
      <c r="B1314" s="300" t="s">
        <v>2394</v>
      </c>
      <c r="C1314" s="298" t="s">
        <v>1383</v>
      </c>
      <c r="D1314" s="298" t="s">
        <v>1377</v>
      </c>
      <c r="E1314" s="298" t="str">
        <f>CONCATENATE(SUM('Раздел 4'!T60:T60),"&lt;=",SUM('Раздел 4'!T59:T59))</f>
        <v>0&lt;=0</v>
      </c>
      <c r="F1314" s="278"/>
    </row>
    <row r="1315" spans="1:6" s="180" customFormat="1" ht="15.75">
      <c r="A1315" s="302">
        <f>IF((SUM('Раздел 4'!U60:U60)&lt;=SUM('Раздел 4'!U59:U59)),"","Неверно!")</f>
      </c>
      <c r="B1315" s="300" t="s">
        <v>2394</v>
      </c>
      <c r="C1315" s="298" t="s">
        <v>1384</v>
      </c>
      <c r="D1315" s="298" t="s">
        <v>1377</v>
      </c>
      <c r="E1315" s="298" t="str">
        <f>CONCATENATE(SUM('Раздел 4'!U60:U60),"&lt;=",SUM('Раздел 4'!U59:U59))</f>
        <v>0&lt;=0</v>
      </c>
      <c r="F1315" s="278"/>
    </row>
    <row r="1316" spans="1:6" s="180" customFormat="1" ht="15.75">
      <c r="A1316" s="302">
        <f>IF((SUM('Раздел 4'!V60:V60)&lt;=SUM('Раздел 4'!V59:V59)),"","Неверно!")</f>
      </c>
      <c r="B1316" s="300" t="s">
        <v>2394</v>
      </c>
      <c r="C1316" s="298" t="s">
        <v>1385</v>
      </c>
      <c r="D1316" s="298" t="s">
        <v>1377</v>
      </c>
      <c r="E1316" s="298" t="str">
        <f>CONCATENATE(SUM('Раздел 4'!V60:V60),"&lt;=",SUM('Раздел 4'!V59:V59))</f>
        <v>0&lt;=0</v>
      </c>
      <c r="F1316" s="278"/>
    </row>
    <row r="1317" spans="1:6" s="180" customFormat="1" ht="15.75">
      <c r="A1317" s="302">
        <f>IF((SUM('Раздел 4'!W60:W60)&lt;=SUM('Раздел 4'!W59:W59)),"","Неверно!")</f>
      </c>
      <c r="B1317" s="300" t="s">
        <v>2394</v>
      </c>
      <c r="C1317" s="298" t="s">
        <v>1386</v>
      </c>
      <c r="D1317" s="298" t="s">
        <v>1377</v>
      </c>
      <c r="E1317" s="298" t="str">
        <f>CONCATENATE(SUM('Раздел 4'!W60:W60),"&lt;=",SUM('Раздел 4'!W59:W59))</f>
        <v>0&lt;=0</v>
      </c>
      <c r="F1317" s="278"/>
    </row>
    <row r="1318" spans="1:6" s="180" customFormat="1" ht="15.75">
      <c r="A1318" s="302">
        <f>IF((SUM('Раздел 4'!X60:X60)&lt;=SUM('Раздел 4'!X59:X59)),"","Неверно!")</f>
      </c>
      <c r="B1318" s="300" t="s">
        <v>2394</v>
      </c>
      <c r="C1318" s="298" t="s">
        <v>1387</v>
      </c>
      <c r="D1318" s="298" t="s">
        <v>1377</v>
      </c>
      <c r="E1318" s="298" t="str">
        <f>CONCATENATE(SUM('Раздел 4'!X60:X60),"&lt;=",SUM('Раздел 4'!X59:X59))</f>
        <v>0&lt;=0</v>
      </c>
      <c r="F1318" s="278"/>
    </row>
    <row r="1319" spans="1:6" s="180" customFormat="1" ht="15.75">
      <c r="A1319" s="302">
        <f>IF((SUM('Раздел 4'!G60:G60)&lt;=SUM('Раздел 4'!G59:G59)),"","Неверно!")</f>
      </c>
      <c r="B1319" s="300" t="s">
        <v>2394</v>
      </c>
      <c r="C1319" s="298" t="s">
        <v>1388</v>
      </c>
      <c r="D1319" s="298" t="s">
        <v>1377</v>
      </c>
      <c r="E1319" s="298" t="str">
        <f>CONCATENATE(SUM('Раздел 4'!G60:G60),"&lt;=",SUM('Раздел 4'!G59:G59))</f>
        <v>0&lt;=0</v>
      </c>
      <c r="F1319" s="278"/>
    </row>
    <row r="1320" spans="1:6" s="180" customFormat="1" ht="15.75">
      <c r="A1320" s="302">
        <f>IF((SUM('Раздел 4'!Y60:Y60)&lt;=SUM('Раздел 4'!Y59:Y59)),"","Неверно!")</f>
      </c>
      <c r="B1320" s="300" t="s">
        <v>2394</v>
      </c>
      <c r="C1320" s="298" t="s">
        <v>1389</v>
      </c>
      <c r="D1320" s="298" t="s">
        <v>1377</v>
      </c>
      <c r="E1320" s="298" t="str">
        <f>CONCATENATE(SUM('Раздел 4'!Y60:Y60),"&lt;=",SUM('Раздел 4'!Y59:Y59))</f>
        <v>0&lt;=0</v>
      </c>
      <c r="F1320" s="278"/>
    </row>
    <row r="1321" spans="1:6" s="180" customFormat="1" ht="15.75">
      <c r="A1321" s="302">
        <f>IF((SUM('Раздел 4'!Z60:Z60)&lt;=SUM('Раздел 4'!Z59:Z59)),"","Неверно!")</f>
      </c>
      <c r="B1321" s="300" t="s">
        <v>2394</v>
      </c>
      <c r="C1321" s="298" t="s">
        <v>1390</v>
      </c>
      <c r="D1321" s="298" t="s">
        <v>1377</v>
      </c>
      <c r="E1321" s="298" t="str">
        <f>CONCATENATE(SUM('Раздел 4'!Z60:Z60),"&lt;=",SUM('Раздел 4'!Z59:Z59))</f>
        <v>0&lt;=0</v>
      </c>
      <c r="F1321" s="278"/>
    </row>
    <row r="1322" spans="1:6" s="180" customFormat="1" ht="15.75">
      <c r="A1322" s="302">
        <f>IF((SUM('Раздел 4'!AA60:AA60)&lt;=SUM('Раздел 4'!AA59:AA59)),"","Неверно!")</f>
      </c>
      <c r="B1322" s="300" t="s">
        <v>2394</v>
      </c>
      <c r="C1322" s="298" t="s">
        <v>1391</v>
      </c>
      <c r="D1322" s="298" t="s">
        <v>1377</v>
      </c>
      <c r="E1322" s="298" t="str">
        <f>CONCATENATE(SUM('Раздел 4'!AA60:AA60),"&lt;=",SUM('Раздел 4'!AA59:AA59))</f>
        <v>0&lt;=0</v>
      </c>
      <c r="F1322" s="278"/>
    </row>
    <row r="1323" spans="1:6" s="180" customFormat="1" ht="15.75">
      <c r="A1323" s="302">
        <f>IF((SUM('Раздел 4'!AB60:AB60)&lt;=SUM('Раздел 4'!AB59:AB59)),"","Неверно!")</f>
      </c>
      <c r="B1323" s="300" t="s">
        <v>2394</v>
      </c>
      <c r="C1323" s="298" t="s">
        <v>1392</v>
      </c>
      <c r="D1323" s="298" t="s">
        <v>1377</v>
      </c>
      <c r="E1323" s="298" t="str">
        <f>CONCATENATE(SUM('Раздел 4'!AB60:AB60),"&lt;=",SUM('Раздел 4'!AB59:AB59))</f>
        <v>0&lt;=0</v>
      </c>
      <c r="F1323" s="278"/>
    </row>
    <row r="1324" spans="1:6" s="180" customFormat="1" ht="15.75">
      <c r="A1324" s="302">
        <f>IF((SUM('Раздел 4'!AC60:AC60)&lt;=SUM('Раздел 4'!AC59:AC59)),"","Неверно!")</f>
      </c>
      <c r="B1324" s="300" t="s">
        <v>2394</v>
      </c>
      <c r="C1324" s="298" t="s">
        <v>1393</v>
      </c>
      <c r="D1324" s="298" t="s">
        <v>1377</v>
      </c>
      <c r="E1324" s="298" t="str">
        <f>CONCATENATE(SUM('Раздел 4'!AC60:AC60),"&lt;=",SUM('Раздел 4'!AC59:AC59))</f>
        <v>0&lt;=0</v>
      </c>
      <c r="F1324" s="278"/>
    </row>
    <row r="1325" spans="1:6" s="180" customFormat="1" ht="15.75">
      <c r="A1325" s="302">
        <f>IF((SUM('Раздел 4'!AD60:AD60)&lt;=SUM('Раздел 4'!AD59:AD59)),"","Неверно!")</f>
      </c>
      <c r="B1325" s="300" t="s">
        <v>2394</v>
      </c>
      <c r="C1325" s="298" t="s">
        <v>1394</v>
      </c>
      <c r="D1325" s="298" t="s">
        <v>1377</v>
      </c>
      <c r="E1325" s="298" t="str">
        <f>CONCATENATE(SUM('Раздел 4'!AD60:AD60),"&lt;=",SUM('Раздел 4'!AD59:AD59))</f>
        <v>0&lt;=0</v>
      </c>
      <c r="F1325" s="278"/>
    </row>
    <row r="1326" spans="1:6" s="180" customFormat="1" ht="15.75">
      <c r="A1326" s="302">
        <f>IF((SUM('Раздел 4'!AE60:AE60)&lt;=SUM('Раздел 4'!AE59:AE59)),"","Неверно!")</f>
      </c>
      <c r="B1326" s="300" t="s">
        <v>2394</v>
      </c>
      <c r="C1326" s="298" t="s">
        <v>1395</v>
      </c>
      <c r="D1326" s="298" t="s">
        <v>1377</v>
      </c>
      <c r="E1326" s="298" t="str">
        <f>CONCATENATE(SUM('Раздел 4'!AE60:AE60),"&lt;=",SUM('Раздел 4'!AE59:AE59))</f>
        <v>0&lt;=0</v>
      </c>
      <c r="F1326" s="278"/>
    </row>
    <row r="1327" spans="1:6" s="180" customFormat="1" ht="15.75">
      <c r="A1327" s="302">
        <f>IF((SUM('Раздел 4'!AF60:AF60)&lt;=SUM('Раздел 4'!AF59:AF59)),"","Неверно!")</f>
      </c>
      <c r="B1327" s="300" t="s">
        <v>2394</v>
      </c>
      <c r="C1327" s="298" t="s">
        <v>1396</v>
      </c>
      <c r="D1327" s="298" t="s">
        <v>1377</v>
      </c>
      <c r="E1327" s="298" t="str">
        <f>CONCATENATE(SUM('Раздел 4'!AF60:AF60),"&lt;=",SUM('Раздел 4'!AF59:AF59))</f>
        <v>0&lt;=0</v>
      </c>
      <c r="F1327" s="278"/>
    </row>
    <row r="1328" spans="1:6" s="180" customFormat="1" ht="15.75">
      <c r="A1328" s="302">
        <f>IF((SUM('Раздел 4'!AG60:AG60)&lt;=SUM('Раздел 4'!AG59:AG59)),"","Неверно!")</f>
      </c>
      <c r="B1328" s="300" t="s">
        <v>2394</v>
      </c>
      <c r="C1328" s="298" t="s">
        <v>1397</v>
      </c>
      <c r="D1328" s="298" t="s">
        <v>1377</v>
      </c>
      <c r="E1328" s="298" t="str">
        <f>CONCATENATE(SUM('Раздел 4'!AG60:AG60),"&lt;=",SUM('Раздел 4'!AG59:AG59))</f>
        <v>0&lt;=0</v>
      </c>
      <c r="F1328" s="278"/>
    </row>
    <row r="1329" spans="1:6" s="180" customFormat="1" ht="15.75">
      <c r="A1329" s="302">
        <f>IF((SUM('Раздел 4'!AH60:AH60)&lt;=SUM('Раздел 4'!AH59:AH59)),"","Неверно!")</f>
      </c>
      <c r="B1329" s="300" t="s">
        <v>2394</v>
      </c>
      <c r="C1329" s="298" t="s">
        <v>1398</v>
      </c>
      <c r="D1329" s="298" t="s">
        <v>1377</v>
      </c>
      <c r="E1329" s="298" t="str">
        <f>CONCATENATE(SUM('Раздел 4'!AH60:AH60),"&lt;=",SUM('Раздел 4'!AH59:AH59))</f>
        <v>0&lt;=3</v>
      </c>
      <c r="F1329" s="278"/>
    </row>
    <row r="1330" spans="1:6" s="180" customFormat="1" ht="15.75">
      <c r="A1330" s="302">
        <f>IF((SUM('Раздел 4'!H60:H60)&lt;=SUM('Раздел 4'!H59:H59)),"","Неверно!")</f>
      </c>
      <c r="B1330" s="300" t="s">
        <v>2394</v>
      </c>
      <c r="C1330" s="298" t="s">
        <v>1399</v>
      </c>
      <c r="D1330" s="298" t="s">
        <v>1377</v>
      </c>
      <c r="E1330" s="298" t="str">
        <f>CONCATENATE(SUM('Раздел 4'!H60:H60),"&lt;=",SUM('Раздел 4'!H59:H59))</f>
        <v>0&lt;=1</v>
      </c>
      <c r="F1330" s="278"/>
    </row>
    <row r="1331" spans="1:6" s="180" customFormat="1" ht="15.75">
      <c r="A1331" s="302">
        <f>IF((SUM('Раздел 4'!AI60:AI60)&lt;=SUM('Раздел 4'!AI59:AI59)),"","Неверно!")</f>
      </c>
      <c r="B1331" s="300" t="s">
        <v>2394</v>
      </c>
      <c r="C1331" s="298" t="s">
        <v>1400</v>
      </c>
      <c r="D1331" s="298" t="s">
        <v>1377</v>
      </c>
      <c r="E1331" s="298" t="str">
        <f>CONCATENATE(SUM('Раздел 4'!AI60:AI60),"&lt;=",SUM('Раздел 4'!AI59:AI59))</f>
        <v>0&lt;=4</v>
      </c>
      <c r="F1331" s="278"/>
    </row>
    <row r="1332" spans="1:6" s="180" customFormat="1" ht="15.75">
      <c r="A1332" s="302">
        <f>IF((SUM('Раздел 4'!AJ60:AJ60)&lt;=SUM('Раздел 4'!AJ59:AJ59)),"","Неверно!")</f>
      </c>
      <c r="B1332" s="300" t="s">
        <v>2394</v>
      </c>
      <c r="C1332" s="298" t="s">
        <v>1401</v>
      </c>
      <c r="D1332" s="298" t="s">
        <v>1377</v>
      </c>
      <c r="E1332" s="298" t="str">
        <f>CONCATENATE(SUM('Раздел 4'!AJ60:AJ60),"&lt;=",SUM('Раздел 4'!AJ59:AJ59))</f>
        <v>0&lt;=0</v>
      </c>
      <c r="F1332" s="278"/>
    </row>
    <row r="1333" spans="1:6" s="180" customFormat="1" ht="15.75">
      <c r="A1333" s="302">
        <f>IF((SUM('Раздел 4'!AK60:AK60)&lt;=SUM('Раздел 4'!AK59:AK59)),"","Неверно!")</f>
      </c>
      <c r="B1333" s="300" t="s">
        <v>2394</v>
      </c>
      <c r="C1333" s="298" t="s">
        <v>1402</v>
      </c>
      <c r="D1333" s="298" t="s">
        <v>1377</v>
      </c>
      <c r="E1333" s="298" t="str">
        <f>CONCATENATE(SUM('Раздел 4'!AK60:AK60),"&lt;=",SUM('Раздел 4'!AK59:AK59))</f>
        <v>0&lt;=0</v>
      </c>
      <c r="F1333" s="278"/>
    </row>
    <row r="1334" spans="1:6" s="180" customFormat="1" ht="15.75">
      <c r="A1334" s="302">
        <f>IF((SUM('Раздел 4'!AL60:AL60)&lt;=SUM('Раздел 4'!AL59:AL59)),"","Неверно!")</f>
      </c>
      <c r="B1334" s="300" t="s">
        <v>2394</v>
      </c>
      <c r="C1334" s="298" t="s">
        <v>1403</v>
      </c>
      <c r="D1334" s="298" t="s">
        <v>1377</v>
      </c>
      <c r="E1334" s="298" t="str">
        <f>CONCATENATE(SUM('Раздел 4'!AL60:AL60),"&lt;=",SUM('Раздел 4'!AL59:AL59))</f>
        <v>0&lt;=1</v>
      </c>
      <c r="F1334" s="278"/>
    </row>
    <row r="1335" spans="1:6" s="180" customFormat="1" ht="15.75">
      <c r="A1335" s="302">
        <f>IF((SUM('Раздел 4'!AM60:AM60)&lt;=SUM('Раздел 4'!AM59:AM59)),"","Неверно!")</f>
      </c>
      <c r="B1335" s="300" t="s">
        <v>2394</v>
      </c>
      <c r="C1335" s="298" t="s">
        <v>1404</v>
      </c>
      <c r="D1335" s="298" t="s">
        <v>1377</v>
      </c>
      <c r="E1335" s="298" t="str">
        <f>CONCATENATE(SUM('Раздел 4'!AM60:AM60),"&lt;=",SUM('Раздел 4'!AM59:AM59))</f>
        <v>0&lt;=3</v>
      </c>
      <c r="F1335" s="278"/>
    </row>
    <row r="1336" spans="1:6" s="180" customFormat="1" ht="15.75">
      <c r="A1336" s="302">
        <f>IF((SUM('Раздел 4'!AN60:AN60)&lt;=SUM('Раздел 4'!AN59:AN59)),"","Неверно!")</f>
      </c>
      <c r="B1336" s="300" t="s">
        <v>2394</v>
      </c>
      <c r="C1336" s="298" t="s">
        <v>1405</v>
      </c>
      <c r="D1336" s="298" t="s">
        <v>1377</v>
      </c>
      <c r="E1336" s="298" t="str">
        <f>CONCATENATE(SUM('Раздел 4'!AN60:AN60),"&lt;=",SUM('Раздел 4'!AN59:AN59))</f>
        <v>0&lt;=12</v>
      </c>
      <c r="F1336" s="278"/>
    </row>
    <row r="1337" spans="1:6" s="180" customFormat="1" ht="15.75">
      <c r="A1337" s="302">
        <f>IF((SUM('Раздел 4'!AO60:AO60)&lt;=SUM('Раздел 4'!AO59:AO59)),"","Неверно!")</f>
      </c>
      <c r="B1337" s="300" t="s">
        <v>2394</v>
      </c>
      <c r="C1337" s="298" t="s">
        <v>1406</v>
      </c>
      <c r="D1337" s="298" t="s">
        <v>1377</v>
      </c>
      <c r="E1337" s="298" t="str">
        <f>CONCATENATE(SUM('Раздел 4'!AO60:AO60),"&lt;=",SUM('Раздел 4'!AO59:AO59))</f>
        <v>0&lt;=0</v>
      </c>
      <c r="F1337" s="278"/>
    </row>
    <row r="1338" spans="1:6" s="180" customFormat="1" ht="15.75">
      <c r="A1338" s="302">
        <f>IF((SUM('Раздел 4'!AP60:AP60)&lt;=SUM('Раздел 4'!AP59:AP59)),"","Неверно!")</f>
      </c>
      <c r="B1338" s="300" t="s">
        <v>2394</v>
      </c>
      <c r="C1338" s="298" t="s">
        <v>1407</v>
      </c>
      <c r="D1338" s="298" t="s">
        <v>1377</v>
      </c>
      <c r="E1338" s="298" t="str">
        <f>CONCATENATE(SUM('Раздел 4'!AP60:AP60),"&lt;=",SUM('Раздел 4'!AP59:AP59))</f>
        <v>0&lt;=1</v>
      </c>
      <c r="F1338" s="278"/>
    </row>
    <row r="1339" spans="1:6" s="180" customFormat="1" ht="15.75">
      <c r="A1339" s="302">
        <f>IF((SUM('Раздел 4'!AQ60:AQ60)&lt;=SUM('Раздел 4'!AQ59:AQ59)),"","Неверно!")</f>
      </c>
      <c r="B1339" s="300" t="s">
        <v>2394</v>
      </c>
      <c r="C1339" s="298" t="s">
        <v>1408</v>
      </c>
      <c r="D1339" s="298" t="s">
        <v>1377</v>
      </c>
      <c r="E1339" s="298" t="str">
        <f>CONCATENATE(SUM('Раздел 4'!AQ60:AQ60),"&lt;=",SUM('Раздел 4'!AQ59:AQ59))</f>
        <v>0&lt;=0</v>
      </c>
      <c r="F1339" s="278"/>
    </row>
    <row r="1340" spans="1:6" s="180" customFormat="1" ht="15.75">
      <c r="A1340" s="302">
        <f>IF((SUM('Раздел 4'!AR60:AR60)&lt;=SUM('Раздел 4'!AR59:AR59)),"","Неверно!")</f>
      </c>
      <c r="B1340" s="300" t="s">
        <v>2394</v>
      </c>
      <c r="C1340" s="298" t="s">
        <v>1409</v>
      </c>
      <c r="D1340" s="298" t="s">
        <v>1377</v>
      </c>
      <c r="E1340" s="298" t="str">
        <f>CONCATENATE(SUM('Раздел 4'!AR60:AR60),"&lt;=",SUM('Раздел 4'!AR59:AR59))</f>
        <v>0&lt;=0</v>
      </c>
      <c r="F1340" s="278"/>
    </row>
    <row r="1341" spans="1:6" s="180" customFormat="1" ht="15.75">
      <c r="A1341" s="302">
        <f>IF((SUM('Раздел 4'!I60:I60)&lt;=SUM('Раздел 4'!I59:I59)),"","Неверно!")</f>
      </c>
      <c r="B1341" s="300" t="s">
        <v>2394</v>
      </c>
      <c r="C1341" s="298" t="s">
        <v>1410</v>
      </c>
      <c r="D1341" s="298" t="s">
        <v>1377</v>
      </c>
      <c r="E1341" s="298" t="str">
        <f>CONCATENATE(SUM('Раздел 4'!I60:I60),"&lt;=",SUM('Раздел 4'!I59:I59))</f>
        <v>0&lt;=0</v>
      </c>
      <c r="F1341" s="278"/>
    </row>
    <row r="1342" spans="1:6" s="180" customFormat="1" ht="15.75">
      <c r="A1342" s="302">
        <f>IF((SUM('Раздел 4'!AS60:AS60)&lt;=SUM('Раздел 4'!AS59:AS59)),"","Неверно!")</f>
      </c>
      <c r="B1342" s="300" t="s">
        <v>2394</v>
      </c>
      <c r="C1342" s="298" t="s">
        <v>1411</v>
      </c>
      <c r="D1342" s="298" t="s">
        <v>1377</v>
      </c>
      <c r="E1342" s="298" t="str">
        <f>CONCATENATE(SUM('Раздел 4'!AS60:AS60),"&lt;=",SUM('Раздел 4'!AS59:AS59))</f>
        <v>0&lt;=0</v>
      </c>
      <c r="F1342" s="278"/>
    </row>
    <row r="1343" spans="1:6" s="180" customFormat="1" ht="15.75">
      <c r="A1343" s="302">
        <f>IF((SUM('Раздел 4'!AT60:AT60)&lt;=SUM('Раздел 4'!AT59:AT59)),"","Неверно!")</f>
      </c>
      <c r="B1343" s="300" t="s">
        <v>2394</v>
      </c>
      <c r="C1343" s="298" t="s">
        <v>1412</v>
      </c>
      <c r="D1343" s="298" t="s">
        <v>1377</v>
      </c>
      <c r="E1343" s="298" t="str">
        <f>CONCATENATE(SUM('Раздел 4'!AT60:AT60),"&lt;=",SUM('Раздел 4'!AT59:AT59))</f>
        <v>0&lt;=0</v>
      </c>
      <c r="F1343" s="278"/>
    </row>
    <row r="1344" spans="1:6" s="180" customFormat="1" ht="15.75">
      <c r="A1344" s="302">
        <f>IF((SUM('Раздел 4'!AU60:AU60)&lt;=SUM('Раздел 4'!AU59:AU59)),"","Неверно!")</f>
      </c>
      <c r="B1344" s="300" t="s">
        <v>2394</v>
      </c>
      <c r="C1344" s="298" t="s">
        <v>1413</v>
      </c>
      <c r="D1344" s="298" t="s">
        <v>1377</v>
      </c>
      <c r="E1344" s="298" t="str">
        <f>CONCATENATE(SUM('Раздел 4'!AU60:AU60),"&lt;=",SUM('Раздел 4'!AU59:AU59))</f>
        <v>0&lt;=0</v>
      </c>
      <c r="F1344" s="278"/>
    </row>
    <row r="1345" spans="1:6" s="180" customFormat="1" ht="15.75">
      <c r="A1345" s="302">
        <f>IF((SUM('Раздел 4'!AV60:AV60)&lt;=SUM('Раздел 4'!AV59:AV59)),"","Неверно!")</f>
      </c>
      <c r="B1345" s="300" t="s">
        <v>2394</v>
      </c>
      <c r="C1345" s="298" t="s">
        <v>1414</v>
      </c>
      <c r="D1345" s="298" t="s">
        <v>1377</v>
      </c>
      <c r="E1345" s="298" t="str">
        <f>CONCATENATE(SUM('Раздел 4'!AV60:AV60),"&lt;=",SUM('Раздел 4'!AV59:AV59))</f>
        <v>0&lt;=8</v>
      </c>
      <c r="F1345" s="278"/>
    </row>
    <row r="1346" spans="1:6" s="180" customFormat="1" ht="15.75">
      <c r="A1346" s="302">
        <f>IF((SUM('Раздел 4'!J60:J60)&lt;=SUM('Раздел 4'!J59:J59)),"","Неверно!")</f>
      </c>
      <c r="B1346" s="300" t="s">
        <v>2394</v>
      </c>
      <c r="C1346" s="298" t="s">
        <v>1415</v>
      </c>
      <c r="D1346" s="298" t="s">
        <v>1377</v>
      </c>
      <c r="E1346" s="298" t="str">
        <f>CONCATENATE(SUM('Раздел 4'!J60:J60),"&lt;=",SUM('Раздел 4'!J59:J59))</f>
        <v>0&lt;=0</v>
      </c>
      <c r="F1346" s="278"/>
    </row>
    <row r="1347" spans="1:6" s="180" customFormat="1" ht="15.75">
      <c r="A1347" s="302">
        <f>IF((SUM('Раздел 4'!K60:K60)&lt;=SUM('Раздел 4'!K59:K59)),"","Неверно!")</f>
      </c>
      <c r="B1347" s="300" t="s">
        <v>2394</v>
      </c>
      <c r="C1347" s="298" t="s">
        <v>1416</v>
      </c>
      <c r="D1347" s="298" t="s">
        <v>1377</v>
      </c>
      <c r="E1347" s="298" t="str">
        <f>CONCATENATE(SUM('Раздел 4'!K60:K60),"&lt;=",SUM('Раздел 4'!K59:K59))</f>
        <v>0&lt;=0</v>
      </c>
      <c r="F1347" s="278"/>
    </row>
    <row r="1348" spans="1:6" s="180" customFormat="1" ht="15.75">
      <c r="A1348" s="302">
        <f>IF((SUM('Раздел 4'!L60:L60)&lt;=SUM('Раздел 4'!L59:L59)),"","Неверно!")</f>
      </c>
      <c r="B1348" s="300" t="s">
        <v>2394</v>
      </c>
      <c r="C1348" s="298" t="s">
        <v>1417</v>
      </c>
      <c r="D1348" s="298" t="s">
        <v>1377</v>
      </c>
      <c r="E1348" s="298" t="str">
        <f>CONCATENATE(SUM('Раздел 4'!L60:L60),"&lt;=",SUM('Раздел 4'!L59:L59))</f>
        <v>0&lt;=0</v>
      </c>
      <c r="F1348" s="278"/>
    </row>
    <row r="1349" spans="1:6" s="180" customFormat="1" ht="15.75">
      <c r="A1349" s="302">
        <f>IF((SUM('Раздел 4'!M60:M60)&lt;=SUM('Раздел 4'!M59:M59)),"","Неверно!")</f>
      </c>
      <c r="B1349" s="300" t="s">
        <v>2394</v>
      </c>
      <c r="C1349" s="298" t="s">
        <v>1418</v>
      </c>
      <c r="D1349" s="298" t="s">
        <v>1377</v>
      </c>
      <c r="E1349" s="298" t="str">
        <f>CONCATENATE(SUM('Раздел 4'!M60:M60),"&lt;=",SUM('Раздел 4'!M59:M59))</f>
        <v>0&lt;=0</v>
      </c>
      <c r="F1349" s="278"/>
    </row>
    <row r="1350" spans="1:6" s="180" customFormat="1" ht="15.75">
      <c r="A1350" s="302">
        <f>IF((SUM('Раздел 4'!N60:N60)&lt;=SUM('Раздел 4'!N59:N59)),"","Неверно!")</f>
      </c>
      <c r="B1350" s="300" t="s">
        <v>2394</v>
      </c>
      <c r="C1350" s="298" t="s">
        <v>1419</v>
      </c>
      <c r="D1350" s="298" t="s">
        <v>1377</v>
      </c>
      <c r="E1350" s="298" t="str">
        <f>CONCATENATE(SUM('Раздел 4'!N60:N60),"&lt;=",SUM('Раздел 4'!N59:N59))</f>
        <v>0&lt;=0</v>
      </c>
      <c r="F1350" s="278"/>
    </row>
    <row r="1351" spans="1:6" s="180" customFormat="1" ht="15.75">
      <c r="A1351" s="302">
        <f>IF((SUM('Раздел 4'!F59:F59)&lt;=SUM('Раздел 4'!F10:F10)),"","Неверно!")</f>
      </c>
      <c r="B1351" s="300" t="s">
        <v>2395</v>
      </c>
      <c r="C1351" s="298" t="s">
        <v>1420</v>
      </c>
      <c r="D1351" s="298" t="s">
        <v>1421</v>
      </c>
      <c r="E1351" s="298" t="str">
        <f>CONCATENATE(SUM('Раздел 4'!F59:F59),"&lt;=",SUM('Раздел 4'!F10:F10))</f>
        <v>5&lt;=909</v>
      </c>
      <c r="F1351" s="278"/>
    </row>
    <row r="1352" spans="1:6" s="180" customFormat="1" ht="15.75">
      <c r="A1352" s="302">
        <f>IF((SUM('Раздел 4'!O59:O59)&lt;=SUM('Раздел 4'!O10:O10)),"","Неверно!")</f>
      </c>
      <c r="B1352" s="300" t="s">
        <v>2395</v>
      </c>
      <c r="C1352" s="298" t="s">
        <v>1422</v>
      </c>
      <c r="D1352" s="298" t="s">
        <v>1421</v>
      </c>
      <c r="E1352" s="298" t="str">
        <f>CONCATENATE(SUM('Раздел 4'!O59:O59),"&lt;=",SUM('Раздел 4'!O10:O10))</f>
        <v>0&lt;=0</v>
      </c>
      <c r="F1352" s="278"/>
    </row>
    <row r="1353" spans="1:6" s="180" customFormat="1" ht="15.75">
      <c r="A1353" s="302">
        <f>IF((SUM('Раздел 4'!P59:P59)&lt;=SUM('Раздел 4'!P10:P10)),"","Неверно!")</f>
      </c>
      <c r="B1353" s="300" t="s">
        <v>2395</v>
      </c>
      <c r="C1353" s="298" t="s">
        <v>1423</v>
      </c>
      <c r="D1353" s="298" t="s">
        <v>1421</v>
      </c>
      <c r="E1353" s="298" t="str">
        <f>CONCATENATE(SUM('Раздел 4'!P59:P59),"&lt;=",SUM('Раздел 4'!P10:P10))</f>
        <v>0&lt;=0</v>
      </c>
      <c r="F1353" s="278"/>
    </row>
    <row r="1354" spans="1:6" s="180" customFormat="1" ht="15.75">
      <c r="A1354" s="302">
        <f>IF((SUM('Раздел 4'!Q59:Q59)&lt;=SUM('Раздел 4'!Q10:Q10)),"","Неверно!")</f>
      </c>
      <c r="B1354" s="300" t="s">
        <v>2395</v>
      </c>
      <c r="C1354" s="298" t="s">
        <v>1424</v>
      </c>
      <c r="D1354" s="298" t="s">
        <v>1421</v>
      </c>
      <c r="E1354" s="298" t="str">
        <f>CONCATENATE(SUM('Раздел 4'!Q59:Q59),"&lt;=",SUM('Раздел 4'!Q10:Q10))</f>
        <v>1&lt;=57</v>
      </c>
      <c r="F1354" s="278"/>
    </row>
    <row r="1355" spans="1:6" s="180" customFormat="1" ht="15.75">
      <c r="A1355" s="302">
        <f>IF((SUM('Раздел 4'!R59:R59)&lt;=SUM('Раздел 4'!R10:R10)),"","Неверно!")</f>
      </c>
      <c r="B1355" s="300" t="s">
        <v>2395</v>
      </c>
      <c r="C1355" s="298" t="s">
        <v>1425</v>
      </c>
      <c r="D1355" s="298" t="s">
        <v>1421</v>
      </c>
      <c r="E1355" s="298" t="str">
        <f>CONCATENATE(SUM('Раздел 4'!R59:R59),"&lt;=",SUM('Раздел 4'!R10:R10))</f>
        <v>0&lt;=0</v>
      </c>
      <c r="F1355" s="278"/>
    </row>
    <row r="1356" spans="1:6" s="180" customFormat="1" ht="15.75">
      <c r="A1356" s="302">
        <f>IF((SUM('Раздел 4'!S59:S59)&lt;=SUM('Раздел 4'!S10:S10)),"","Неверно!")</f>
      </c>
      <c r="B1356" s="300" t="s">
        <v>2395</v>
      </c>
      <c r="C1356" s="298" t="s">
        <v>1426</v>
      </c>
      <c r="D1356" s="298" t="s">
        <v>1421</v>
      </c>
      <c r="E1356" s="298" t="str">
        <f>CONCATENATE(SUM('Раздел 4'!S59:S59),"&lt;=",SUM('Раздел 4'!S10:S10))</f>
        <v>0&lt;=3</v>
      </c>
      <c r="F1356" s="278"/>
    </row>
    <row r="1357" spans="1:6" s="180" customFormat="1" ht="15.75">
      <c r="A1357" s="302">
        <f>IF((SUM('Раздел 4'!T59:T59)&lt;=SUM('Раздел 4'!T10:T10)),"","Неверно!")</f>
      </c>
      <c r="B1357" s="300" t="s">
        <v>2395</v>
      </c>
      <c r="C1357" s="298" t="s">
        <v>1427</v>
      </c>
      <c r="D1357" s="298" t="s">
        <v>1421</v>
      </c>
      <c r="E1357" s="298" t="str">
        <f>CONCATENATE(SUM('Раздел 4'!T59:T59),"&lt;=",SUM('Раздел 4'!T10:T10))</f>
        <v>0&lt;=0</v>
      </c>
      <c r="F1357" s="278"/>
    </row>
    <row r="1358" spans="1:6" s="180" customFormat="1" ht="15.75">
      <c r="A1358" s="302">
        <f>IF((SUM('Раздел 4'!U59:U59)&lt;=SUM('Раздел 4'!U10:U10)),"","Неверно!")</f>
      </c>
      <c r="B1358" s="300" t="s">
        <v>2395</v>
      </c>
      <c r="C1358" s="298" t="s">
        <v>1428</v>
      </c>
      <c r="D1358" s="298" t="s">
        <v>1421</v>
      </c>
      <c r="E1358" s="298" t="str">
        <f>CONCATENATE(SUM('Раздел 4'!U59:U59),"&lt;=",SUM('Раздел 4'!U10:U10))</f>
        <v>0&lt;=67</v>
      </c>
      <c r="F1358" s="278"/>
    </row>
    <row r="1359" spans="1:6" s="180" customFormat="1" ht="15.75">
      <c r="A1359" s="302">
        <f>IF((SUM('Раздел 4'!V59:V59)&lt;=SUM('Раздел 4'!V10:V10)),"","Неверно!")</f>
      </c>
      <c r="B1359" s="300" t="s">
        <v>2395</v>
      </c>
      <c r="C1359" s="298" t="s">
        <v>1429</v>
      </c>
      <c r="D1359" s="298" t="s">
        <v>1421</v>
      </c>
      <c r="E1359" s="298" t="str">
        <f>CONCATENATE(SUM('Раздел 4'!V59:V59),"&lt;=",SUM('Раздел 4'!V10:V10))</f>
        <v>0&lt;=5</v>
      </c>
      <c r="F1359" s="278"/>
    </row>
    <row r="1360" spans="1:6" s="180" customFormat="1" ht="15.75">
      <c r="A1360" s="302">
        <f>IF((SUM('Раздел 4'!W59:W59)&lt;=SUM('Раздел 4'!W10:W10)),"","Неверно!")</f>
      </c>
      <c r="B1360" s="300" t="s">
        <v>2395</v>
      </c>
      <c r="C1360" s="298" t="s">
        <v>1430</v>
      </c>
      <c r="D1360" s="298" t="s">
        <v>1421</v>
      </c>
      <c r="E1360" s="298" t="str">
        <f>CONCATENATE(SUM('Раздел 4'!W59:W59),"&lt;=",SUM('Раздел 4'!W10:W10))</f>
        <v>0&lt;=75</v>
      </c>
      <c r="F1360" s="278"/>
    </row>
    <row r="1361" spans="1:6" s="180" customFormat="1" ht="15.75">
      <c r="A1361" s="302">
        <f>IF((SUM('Раздел 4'!X59:X59)&lt;=SUM('Раздел 4'!X10:X10)),"","Неверно!")</f>
      </c>
      <c r="B1361" s="300" t="s">
        <v>2395</v>
      </c>
      <c r="C1361" s="298" t="s">
        <v>1431</v>
      </c>
      <c r="D1361" s="298" t="s">
        <v>1421</v>
      </c>
      <c r="E1361" s="298" t="str">
        <f>CONCATENATE(SUM('Раздел 4'!X59:X59),"&lt;=",SUM('Раздел 4'!X10:X10))</f>
        <v>0&lt;=0</v>
      </c>
      <c r="F1361" s="278"/>
    </row>
    <row r="1362" spans="1:6" s="180" customFormat="1" ht="15.75">
      <c r="A1362" s="302">
        <f>IF((SUM('Раздел 4'!G59:G59)&lt;=SUM('Раздел 4'!G10:G10)),"","Неверно!")</f>
      </c>
      <c r="B1362" s="300" t="s">
        <v>2395</v>
      </c>
      <c r="C1362" s="298" t="s">
        <v>1432</v>
      </c>
      <c r="D1362" s="298" t="s">
        <v>1421</v>
      </c>
      <c r="E1362" s="298" t="str">
        <f>CONCATENATE(SUM('Раздел 4'!G59:G59),"&lt;=",SUM('Раздел 4'!G10:G10))</f>
        <v>0&lt;=0</v>
      </c>
      <c r="F1362" s="278"/>
    </row>
    <row r="1363" spans="1:6" s="180" customFormat="1" ht="15.75">
      <c r="A1363" s="302">
        <f>IF((SUM('Раздел 4'!Y59:Y59)&lt;=SUM('Раздел 4'!Y10:Y10)),"","Неверно!")</f>
      </c>
      <c r="B1363" s="300" t="s">
        <v>2395</v>
      </c>
      <c r="C1363" s="298" t="s">
        <v>1433</v>
      </c>
      <c r="D1363" s="298" t="s">
        <v>1421</v>
      </c>
      <c r="E1363" s="298" t="str">
        <f>CONCATENATE(SUM('Раздел 4'!Y59:Y59),"&lt;=",SUM('Раздел 4'!Y10:Y10))</f>
        <v>0&lt;=3</v>
      </c>
      <c r="F1363" s="278"/>
    </row>
    <row r="1364" spans="1:6" s="180" customFormat="1" ht="15.75">
      <c r="A1364" s="302">
        <f>IF((SUM('Раздел 4'!Z59:Z59)&lt;=SUM('Раздел 4'!Z10:Z10)),"","Неверно!")</f>
      </c>
      <c r="B1364" s="300" t="s">
        <v>2395</v>
      </c>
      <c r="C1364" s="298" t="s">
        <v>1434</v>
      </c>
      <c r="D1364" s="298" t="s">
        <v>1421</v>
      </c>
      <c r="E1364" s="298" t="str">
        <f>CONCATENATE(SUM('Раздел 4'!Z59:Z59),"&lt;=",SUM('Раздел 4'!Z10:Z10))</f>
        <v>0&lt;=0</v>
      </c>
      <c r="F1364" s="278"/>
    </row>
    <row r="1365" spans="1:6" s="180" customFormat="1" ht="15.75">
      <c r="A1365" s="302">
        <f>IF((SUM('Раздел 4'!AA59:AA59)&lt;=SUM('Раздел 4'!AA10:AA10)),"","Неверно!")</f>
      </c>
      <c r="B1365" s="300" t="s">
        <v>2395</v>
      </c>
      <c r="C1365" s="298" t="s">
        <v>1435</v>
      </c>
      <c r="D1365" s="298" t="s">
        <v>1421</v>
      </c>
      <c r="E1365" s="298" t="str">
        <f>CONCATENATE(SUM('Раздел 4'!AA59:AA59),"&lt;=",SUM('Раздел 4'!AA10:AA10))</f>
        <v>0&lt;=0</v>
      </c>
      <c r="F1365" s="278"/>
    </row>
    <row r="1366" spans="1:6" s="180" customFormat="1" ht="15.75">
      <c r="A1366" s="302">
        <f>IF((SUM('Раздел 4'!AB59:AB59)&lt;=SUM('Раздел 4'!AB10:AB10)),"","Неверно!")</f>
      </c>
      <c r="B1366" s="300" t="s">
        <v>2395</v>
      </c>
      <c r="C1366" s="298" t="s">
        <v>1436</v>
      </c>
      <c r="D1366" s="298" t="s">
        <v>1421</v>
      </c>
      <c r="E1366" s="298" t="str">
        <f>CONCATENATE(SUM('Раздел 4'!AB59:AB59),"&lt;=",SUM('Раздел 4'!AB10:AB10))</f>
        <v>0&lt;=0</v>
      </c>
      <c r="F1366" s="278"/>
    </row>
    <row r="1367" spans="1:6" s="180" customFormat="1" ht="15.75">
      <c r="A1367" s="302">
        <f>IF((SUM('Раздел 4'!AC59:AC59)&lt;=SUM('Раздел 4'!AC10:AC10)),"","Неверно!")</f>
      </c>
      <c r="B1367" s="300" t="s">
        <v>2395</v>
      </c>
      <c r="C1367" s="298" t="s">
        <v>1437</v>
      </c>
      <c r="D1367" s="298" t="s">
        <v>1421</v>
      </c>
      <c r="E1367" s="298" t="str">
        <f>CONCATENATE(SUM('Раздел 4'!AC59:AC59),"&lt;=",SUM('Раздел 4'!AC10:AC10))</f>
        <v>0&lt;=3</v>
      </c>
      <c r="F1367" s="278"/>
    </row>
    <row r="1368" spans="1:6" s="180" customFormat="1" ht="15.75">
      <c r="A1368" s="302">
        <f>IF((SUM('Раздел 4'!AD59:AD59)&lt;=SUM('Раздел 4'!AD10:AD10)),"","Неверно!")</f>
      </c>
      <c r="B1368" s="300" t="s">
        <v>2395</v>
      </c>
      <c r="C1368" s="298" t="s">
        <v>1438</v>
      </c>
      <c r="D1368" s="298" t="s">
        <v>1421</v>
      </c>
      <c r="E1368" s="298" t="str">
        <f>CONCATENATE(SUM('Раздел 4'!AD59:AD59),"&lt;=",SUM('Раздел 4'!AD10:AD10))</f>
        <v>0&lt;=0</v>
      </c>
      <c r="F1368" s="278"/>
    </row>
    <row r="1369" spans="1:6" s="180" customFormat="1" ht="15.75">
      <c r="A1369" s="302">
        <f>IF((SUM('Раздел 4'!AE59:AE59)&lt;=SUM('Раздел 4'!AE10:AE10)),"","Неверно!")</f>
      </c>
      <c r="B1369" s="300" t="s">
        <v>2395</v>
      </c>
      <c r="C1369" s="298" t="s">
        <v>1439</v>
      </c>
      <c r="D1369" s="298" t="s">
        <v>1421</v>
      </c>
      <c r="E1369" s="298" t="str">
        <f>CONCATENATE(SUM('Раздел 4'!AE59:AE59),"&lt;=",SUM('Раздел 4'!AE10:AE10))</f>
        <v>0&lt;=0</v>
      </c>
      <c r="F1369" s="278"/>
    </row>
    <row r="1370" spans="1:6" s="180" customFormat="1" ht="15.75">
      <c r="A1370" s="302">
        <f>IF((SUM('Раздел 4'!AF59:AF59)&lt;=SUM('Раздел 4'!AF10:AF10)),"","Неверно!")</f>
      </c>
      <c r="B1370" s="300" t="s">
        <v>2395</v>
      </c>
      <c r="C1370" s="298" t="s">
        <v>1440</v>
      </c>
      <c r="D1370" s="298" t="s">
        <v>1421</v>
      </c>
      <c r="E1370" s="298" t="str">
        <f>CONCATENATE(SUM('Раздел 4'!AF59:AF59),"&lt;=",SUM('Раздел 4'!AF10:AF10))</f>
        <v>0&lt;=1</v>
      </c>
      <c r="F1370" s="278"/>
    </row>
    <row r="1371" spans="1:6" s="180" customFormat="1" ht="15.75">
      <c r="A1371" s="302">
        <f>IF((SUM('Раздел 4'!AG59:AG59)&lt;=SUM('Раздел 4'!AG10:AG10)),"","Неверно!")</f>
      </c>
      <c r="B1371" s="300" t="s">
        <v>2395</v>
      </c>
      <c r="C1371" s="298" t="s">
        <v>1441</v>
      </c>
      <c r="D1371" s="298" t="s">
        <v>1421</v>
      </c>
      <c r="E1371" s="298" t="str">
        <f>CONCATENATE(SUM('Раздел 4'!AG59:AG59),"&lt;=",SUM('Раздел 4'!AG10:AG10))</f>
        <v>0&lt;=22</v>
      </c>
      <c r="F1371" s="278"/>
    </row>
    <row r="1372" spans="1:6" s="180" customFormat="1" ht="15.75">
      <c r="A1372" s="302">
        <f>IF((SUM('Раздел 4'!AH59:AH59)&lt;=SUM('Раздел 4'!AH10:AH10)),"","Неверно!")</f>
      </c>
      <c r="B1372" s="300" t="s">
        <v>2395</v>
      </c>
      <c r="C1372" s="298" t="s">
        <v>1442</v>
      </c>
      <c r="D1372" s="298" t="s">
        <v>1421</v>
      </c>
      <c r="E1372" s="298" t="str">
        <f>CONCATENATE(SUM('Раздел 4'!AH59:AH59),"&lt;=",SUM('Раздел 4'!AH10:AH10))</f>
        <v>3&lt;=240</v>
      </c>
      <c r="F1372" s="278"/>
    </row>
    <row r="1373" spans="1:6" s="180" customFormat="1" ht="15.75">
      <c r="A1373" s="302">
        <f>IF((SUM('Раздел 4'!H59:H59)&lt;=SUM('Раздел 4'!H10:H10)),"","Неверно!")</f>
      </c>
      <c r="B1373" s="300" t="s">
        <v>2395</v>
      </c>
      <c r="C1373" s="298" t="s">
        <v>1443</v>
      </c>
      <c r="D1373" s="298" t="s">
        <v>1421</v>
      </c>
      <c r="E1373" s="298" t="str">
        <f>CONCATENATE(SUM('Раздел 4'!H59:H59),"&lt;=",SUM('Раздел 4'!H10:H10))</f>
        <v>1&lt;=49</v>
      </c>
      <c r="F1373" s="278"/>
    </row>
    <row r="1374" spans="1:6" s="180" customFormat="1" ht="15.75">
      <c r="A1374" s="302">
        <f>IF((SUM('Раздел 4'!AI59:AI59)&lt;=SUM('Раздел 4'!AI10:AI10)),"","Неверно!")</f>
      </c>
      <c r="B1374" s="300" t="s">
        <v>2395</v>
      </c>
      <c r="C1374" s="298" t="s">
        <v>1444</v>
      </c>
      <c r="D1374" s="298" t="s">
        <v>1421</v>
      </c>
      <c r="E1374" s="298" t="str">
        <f>CONCATENATE(SUM('Раздел 4'!AI59:AI59),"&lt;=",SUM('Раздел 4'!AI10:AI10))</f>
        <v>4&lt;=420</v>
      </c>
      <c r="F1374" s="278"/>
    </row>
    <row r="1375" spans="1:6" s="180" customFormat="1" ht="15.75">
      <c r="A1375" s="302">
        <f>IF((SUM('Раздел 4'!AJ59:AJ59)&lt;=SUM('Раздел 4'!AJ10:AJ10)),"","Неверно!")</f>
      </c>
      <c r="B1375" s="300" t="s">
        <v>2395</v>
      </c>
      <c r="C1375" s="298" t="s">
        <v>1445</v>
      </c>
      <c r="D1375" s="298" t="s">
        <v>1421</v>
      </c>
      <c r="E1375" s="298" t="str">
        <f>CONCATENATE(SUM('Раздел 4'!AJ59:AJ59),"&lt;=",SUM('Раздел 4'!AJ10:AJ10))</f>
        <v>0&lt;=18</v>
      </c>
      <c r="F1375" s="278"/>
    </row>
    <row r="1376" spans="1:6" s="180" customFormat="1" ht="15.75">
      <c r="A1376" s="302">
        <f>IF((SUM('Раздел 4'!AK59:AK59)&lt;=SUM('Раздел 4'!AK10:AK10)),"","Неверно!")</f>
      </c>
      <c r="B1376" s="300" t="s">
        <v>2395</v>
      </c>
      <c r="C1376" s="298" t="s">
        <v>1446</v>
      </c>
      <c r="D1376" s="298" t="s">
        <v>1421</v>
      </c>
      <c r="E1376" s="298" t="str">
        <f>CONCATENATE(SUM('Раздел 4'!AK59:AK59),"&lt;=",SUM('Раздел 4'!AK10:AK10))</f>
        <v>0&lt;=1</v>
      </c>
      <c r="F1376" s="278"/>
    </row>
    <row r="1377" spans="1:6" s="180" customFormat="1" ht="15.75">
      <c r="A1377" s="302">
        <f>IF((SUM('Раздел 4'!AL59:AL59)&lt;=SUM('Раздел 4'!AL10:AL10)),"","Неверно!")</f>
      </c>
      <c r="B1377" s="300" t="s">
        <v>2395</v>
      </c>
      <c r="C1377" s="298" t="s">
        <v>1447</v>
      </c>
      <c r="D1377" s="298" t="s">
        <v>1421</v>
      </c>
      <c r="E1377" s="298" t="str">
        <f>CONCATENATE(SUM('Раздел 4'!AL59:AL59),"&lt;=",SUM('Раздел 4'!AL10:AL10))</f>
        <v>1&lt;=533</v>
      </c>
      <c r="F1377" s="278"/>
    </row>
    <row r="1378" spans="1:6" s="180" customFormat="1" ht="15.75">
      <c r="A1378" s="302">
        <f>IF((SUM('Раздел 4'!AM59:AM59)&lt;=SUM('Раздел 4'!AM10:AM10)),"","Неверно!")</f>
      </c>
      <c r="B1378" s="300" t="s">
        <v>2395</v>
      </c>
      <c r="C1378" s="298" t="s">
        <v>1448</v>
      </c>
      <c r="D1378" s="298" t="s">
        <v>1421</v>
      </c>
      <c r="E1378" s="298" t="str">
        <f>CONCATENATE(SUM('Раздел 4'!AM59:AM59),"&lt;=",SUM('Раздел 4'!AM10:AM10))</f>
        <v>3&lt;=2192</v>
      </c>
      <c r="F1378" s="278"/>
    </row>
    <row r="1379" spans="1:6" s="180" customFormat="1" ht="15.75">
      <c r="A1379" s="302">
        <f>IF((SUM('Раздел 4'!AN59:AN59)&lt;=SUM('Раздел 4'!AN10:AN10)),"","Неверно!")</f>
      </c>
      <c r="B1379" s="300" t="s">
        <v>2395</v>
      </c>
      <c r="C1379" s="298" t="s">
        <v>1449</v>
      </c>
      <c r="D1379" s="298" t="s">
        <v>1421</v>
      </c>
      <c r="E1379" s="298" t="str">
        <f>CONCATENATE(SUM('Раздел 4'!AN59:AN59),"&lt;=",SUM('Раздел 4'!AN10:AN10))</f>
        <v>12&lt;=3561</v>
      </c>
      <c r="F1379" s="278"/>
    </row>
    <row r="1380" spans="1:6" s="180" customFormat="1" ht="15.75">
      <c r="A1380" s="302">
        <f>IF((SUM('Раздел 4'!AO59:AO59)&lt;=SUM('Раздел 4'!AO10:AO10)),"","Неверно!")</f>
      </c>
      <c r="B1380" s="300" t="s">
        <v>2395</v>
      </c>
      <c r="C1380" s="298" t="s">
        <v>1450</v>
      </c>
      <c r="D1380" s="298" t="s">
        <v>1421</v>
      </c>
      <c r="E1380" s="298" t="str">
        <f>CONCATENATE(SUM('Раздел 4'!AO59:AO59),"&lt;=",SUM('Раздел 4'!AO10:AO10))</f>
        <v>0&lt;=8</v>
      </c>
      <c r="F1380" s="278"/>
    </row>
    <row r="1381" spans="1:6" s="180" customFormat="1" ht="15.75">
      <c r="A1381" s="302">
        <f>IF((SUM('Раздел 4'!AP59:AP59)&lt;=SUM('Раздел 4'!AP10:AP10)),"","Неверно!")</f>
      </c>
      <c r="B1381" s="300" t="s">
        <v>2395</v>
      </c>
      <c r="C1381" s="298" t="s">
        <v>1451</v>
      </c>
      <c r="D1381" s="298" t="s">
        <v>1421</v>
      </c>
      <c r="E1381" s="298" t="str">
        <f>CONCATENATE(SUM('Раздел 4'!AP59:AP59),"&lt;=",SUM('Раздел 4'!AP10:AP10))</f>
        <v>1&lt;=64</v>
      </c>
      <c r="F1381" s="278"/>
    </row>
    <row r="1382" spans="1:6" s="180" customFormat="1" ht="15.75">
      <c r="A1382" s="302">
        <f>IF((SUM('Раздел 4'!AQ59:AQ59)&lt;=SUM('Раздел 4'!AQ10:AQ10)),"","Неверно!")</f>
      </c>
      <c r="B1382" s="300" t="s">
        <v>2395</v>
      </c>
      <c r="C1382" s="298" t="s">
        <v>1452</v>
      </c>
      <c r="D1382" s="298" t="s">
        <v>1421</v>
      </c>
      <c r="E1382" s="298" t="str">
        <f>CONCATENATE(SUM('Раздел 4'!AQ59:AQ59),"&lt;=",SUM('Раздел 4'!AQ10:AQ10))</f>
        <v>0&lt;=8</v>
      </c>
      <c r="F1382" s="278"/>
    </row>
    <row r="1383" spans="1:6" s="180" customFormat="1" ht="15.75">
      <c r="A1383" s="302">
        <f>IF((SUM('Раздел 4'!AR59:AR59)&lt;=SUM('Раздел 4'!AR10:AR10)),"","Неверно!")</f>
      </c>
      <c r="B1383" s="300" t="s">
        <v>2395</v>
      </c>
      <c r="C1383" s="298" t="s">
        <v>1453</v>
      </c>
      <c r="D1383" s="298" t="s">
        <v>1421</v>
      </c>
      <c r="E1383" s="298" t="str">
        <f>CONCATENATE(SUM('Раздел 4'!AR59:AR59),"&lt;=",SUM('Раздел 4'!AR10:AR10))</f>
        <v>0&lt;=55</v>
      </c>
      <c r="F1383" s="278"/>
    </row>
    <row r="1384" spans="1:6" s="180" customFormat="1" ht="15.75">
      <c r="A1384" s="302">
        <f>IF((SUM('Раздел 4'!I59:I59)&lt;=SUM('Раздел 4'!I10:I10)),"","Неверно!")</f>
      </c>
      <c r="B1384" s="300" t="s">
        <v>2395</v>
      </c>
      <c r="C1384" s="298" t="s">
        <v>1454</v>
      </c>
      <c r="D1384" s="298" t="s">
        <v>1421</v>
      </c>
      <c r="E1384" s="298" t="str">
        <f>CONCATENATE(SUM('Раздел 4'!I59:I59),"&lt;=",SUM('Раздел 4'!I10:I10))</f>
        <v>0&lt;=0</v>
      </c>
      <c r="F1384" s="278"/>
    </row>
    <row r="1385" spans="1:6" s="180" customFormat="1" ht="15.75">
      <c r="A1385" s="302">
        <f>IF((SUM('Раздел 4'!AS59:AS59)&lt;=SUM('Раздел 4'!AS10:AS10)),"","Неверно!")</f>
      </c>
      <c r="B1385" s="300" t="s">
        <v>2395</v>
      </c>
      <c r="C1385" s="298" t="s">
        <v>1455</v>
      </c>
      <c r="D1385" s="298" t="s">
        <v>1421</v>
      </c>
      <c r="E1385" s="298" t="str">
        <f>CONCATENATE(SUM('Раздел 4'!AS59:AS59),"&lt;=",SUM('Раздел 4'!AS10:AS10))</f>
        <v>0&lt;=0</v>
      </c>
      <c r="F1385" s="278"/>
    </row>
    <row r="1386" spans="1:6" s="180" customFormat="1" ht="15.75">
      <c r="A1386" s="302">
        <f>IF((SUM('Раздел 4'!AT59:AT59)&lt;=SUM('Раздел 4'!AT10:AT10)),"","Неверно!")</f>
      </c>
      <c r="B1386" s="300" t="s">
        <v>2395</v>
      </c>
      <c r="C1386" s="298" t="s">
        <v>1456</v>
      </c>
      <c r="D1386" s="298" t="s">
        <v>1421</v>
      </c>
      <c r="E1386" s="298" t="str">
        <f>CONCATENATE(SUM('Раздел 4'!AT59:AT59),"&lt;=",SUM('Раздел 4'!AT10:AT10))</f>
        <v>0&lt;=0</v>
      </c>
      <c r="F1386" s="278"/>
    </row>
    <row r="1387" spans="1:6" s="180" customFormat="1" ht="15.75">
      <c r="A1387" s="302">
        <f>IF((SUM('Раздел 4'!AU59:AU59)&lt;=SUM('Раздел 4'!AU10:AU10)),"","Неверно!")</f>
      </c>
      <c r="B1387" s="300" t="s">
        <v>2395</v>
      </c>
      <c r="C1387" s="298" t="s">
        <v>1457</v>
      </c>
      <c r="D1387" s="298" t="s">
        <v>1421</v>
      </c>
      <c r="E1387" s="298" t="str">
        <f>CONCATENATE(SUM('Раздел 4'!AU59:AU59),"&lt;=",SUM('Раздел 4'!AU10:AU10))</f>
        <v>0&lt;=0</v>
      </c>
      <c r="F1387" s="278"/>
    </row>
    <row r="1388" spans="1:6" s="180" customFormat="1" ht="15.75">
      <c r="A1388" s="302">
        <f>IF((SUM('Раздел 4'!AV59:AV59)&lt;=SUM('Раздел 4'!AV10:AV10)),"","Неверно!")</f>
      </c>
      <c r="B1388" s="300" t="s">
        <v>2395</v>
      </c>
      <c r="C1388" s="298" t="s">
        <v>1458</v>
      </c>
      <c r="D1388" s="298" t="s">
        <v>1421</v>
      </c>
      <c r="E1388" s="298" t="str">
        <f>CONCATENATE(SUM('Раздел 4'!AV59:AV59),"&lt;=",SUM('Раздел 4'!AV10:AV10))</f>
        <v>8&lt;=818</v>
      </c>
      <c r="F1388" s="278"/>
    </row>
    <row r="1389" spans="1:6" s="180" customFormat="1" ht="15.75">
      <c r="A1389" s="302">
        <f>IF((SUM('Раздел 4'!J59:J59)&lt;=SUM('Раздел 4'!J10:J10)),"","Неверно!")</f>
      </c>
      <c r="B1389" s="300" t="s">
        <v>2395</v>
      </c>
      <c r="C1389" s="298" t="s">
        <v>1459</v>
      </c>
      <c r="D1389" s="298" t="s">
        <v>1421</v>
      </c>
      <c r="E1389" s="298" t="str">
        <f>CONCATENATE(SUM('Раздел 4'!J59:J59),"&lt;=",SUM('Раздел 4'!J10:J10))</f>
        <v>0&lt;=3</v>
      </c>
      <c r="F1389" s="278"/>
    </row>
    <row r="1390" spans="1:6" s="180" customFormat="1" ht="15.75">
      <c r="A1390" s="302">
        <f>IF((SUM('Раздел 4'!K59:K59)&lt;=SUM('Раздел 4'!K10:K10)),"","Неверно!")</f>
      </c>
      <c r="B1390" s="300" t="s">
        <v>2395</v>
      </c>
      <c r="C1390" s="298" t="s">
        <v>1460</v>
      </c>
      <c r="D1390" s="298" t="s">
        <v>1421</v>
      </c>
      <c r="E1390" s="298" t="str">
        <f>CONCATENATE(SUM('Раздел 4'!K59:K59),"&lt;=",SUM('Раздел 4'!K10:K10))</f>
        <v>0&lt;=5</v>
      </c>
      <c r="F1390" s="278"/>
    </row>
    <row r="1391" spans="1:6" s="180" customFormat="1" ht="15.75">
      <c r="A1391" s="302">
        <f>IF((SUM('Раздел 4'!L59:L59)&lt;=SUM('Раздел 4'!L10:L10)),"","Неверно!")</f>
      </c>
      <c r="B1391" s="300" t="s">
        <v>2395</v>
      </c>
      <c r="C1391" s="298" t="s">
        <v>1461</v>
      </c>
      <c r="D1391" s="298" t="s">
        <v>1421</v>
      </c>
      <c r="E1391" s="298" t="str">
        <f>CONCATENATE(SUM('Раздел 4'!L59:L59),"&lt;=",SUM('Раздел 4'!L10:L10))</f>
        <v>0&lt;=0</v>
      </c>
      <c r="F1391" s="278"/>
    </row>
    <row r="1392" spans="1:6" s="180" customFormat="1" ht="15.75">
      <c r="A1392" s="302">
        <f>IF((SUM('Раздел 4'!M59:M59)&lt;=SUM('Раздел 4'!M10:M10)),"","Неверно!")</f>
      </c>
      <c r="B1392" s="300" t="s">
        <v>2395</v>
      </c>
      <c r="C1392" s="298" t="s">
        <v>1462</v>
      </c>
      <c r="D1392" s="298" t="s">
        <v>1421</v>
      </c>
      <c r="E1392" s="298" t="str">
        <f>CONCATENATE(SUM('Раздел 4'!M59:M59),"&lt;=",SUM('Раздел 4'!M10:M10))</f>
        <v>0&lt;=0</v>
      </c>
      <c r="F1392" s="278"/>
    </row>
    <row r="1393" spans="1:6" s="180" customFormat="1" ht="15.75">
      <c r="A1393" s="302">
        <f>IF((SUM('Раздел 4'!N59:N59)&lt;=SUM('Раздел 4'!N10:N10)),"","Неверно!")</f>
      </c>
      <c r="B1393" s="300" t="s">
        <v>2395</v>
      </c>
      <c r="C1393" s="298" t="s">
        <v>1463</v>
      </c>
      <c r="D1393" s="298" t="s">
        <v>1421</v>
      </c>
      <c r="E1393" s="298" t="str">
        <f>CONCATENATE(SUM('Раздел 4'!N59:N59),"&lt;=",SUM('Раздел 4'!N10:N10))</f>
        <v>0&lt;=0</v>
      </c>
      <c r="F1393" s="278"/>
    </row>
    <row r="1394" spans="1:6" s="180" customFormat="1" ht="25.5">
      <c r="A1394" s="302">
        <f>IF((SUM('Разделы 5, 6, 7, 8'!J15:J15)&lt;=SUM('Разделы 5, 6, 7, 8'!J9:J9)),"","Неверно!")</f>
      </c>
      <c r="B1394" s="300" t="s">
        <v>2396</v>
      </c>
      <c r="C1394" s="298" t="s">
        <v>808</v>
      </c>
      <c r="D1394" s="298" t="s">
        <v>706</v>
      </c>
      <c r="E1394" s="298" t="str">
        <f>CONCATENATE(SUM('Разделы 5, 6, 7, 8'!J15:J15),"&lt;=",SUM('Разделы 5, 6, 7, 8'!J9:J9))</f>
        <v>0&lt;=420</v>
      </c>
      <c r="F1394" s="278"/>
    </row>
    <row r="1395" spans="1:6" s="180" customFormat="1" ht="25.5">
      <c r="A1395" s="302">
        <f>IF((SUM('Разделы 5, 6, 7, 8'!S15:S15)&lt;=SUM('Разделы 5, 6, 7, 8'!S9:S9)),"","Неверно!")</f>
      </c>
      <c r="B1395" s="300" t="s">
        <v>2396</v>
      </c>
      <c r="C1395" s="298" t="s">
        <v>809</v>
      </c>
      <c r="D1395" s="298" t="s">
        <v>706</v>
      </c>
      <c r="E1395" s="298" t="str">
        <f>CONCATENATE(SUM('Разделы 5, 6, 7, 8'!S15:S15),"&lt;=",SUM('Разделы 5, 6, 7, 8'!S9:S9))</f>
        <v>0&lt;=0</v>
      </c>
      <c r="F1395" s="278"/>
    </row>
    <row r="1396" spans="1:6" s="180" customFormat="1" ht="25.5">
      <c r="A1396" s="302">
        <f>IF((SUM('Разделы 5, 6, 7, 8'!T15:T15)&lt;=SUM('Разделы 5, 6, 7, 8'!T9:T9)),"","Неверно!")</f>
      </c>
      <c r="B1396" s="300" t="s">
        <v>2396</v>
      </c>
      <c r="C1396" s="298" t="s">
        <v>2397</v>
      </c>
      <c r="D1396" s="298" t="s">
        <v>706</v>
      </c>
      <c r="E1396" s="298" t="str">
        <f>CONCATENATE(SUM('Разделы 5, 6, 7, 8'!T15:T15),"&lt;=",SUM('Разделы 5, 6, 7, 8'!T9:T9))</f>
        <v>0&lt;=0</v>
      </c>
      <c r="F1396" s="278"/>
    </row>
    <row r="1397" spans="1:6" s="180" customFormat="1" ht="25.5">
      <c r="A1397" s="302">
        <f>IF((SUM('Разделы 5, 6, 7, 8'!U15:U15)&lt;=SUM('Разделы 5, 6, 7, 8'!U9:U9)),"","Неверно!")</f>
      </c>
      <c r="B1397" s="300" t="s">
        <v>2396</v>
      </c>
      <c r="C1397" s="298" t="s">
        <v>2398</v>
      </c>
      <c r="D1397" s="298" t="s">
        <v>706</v>
      </c>
      <c r="E1397" s="298" t="str">
        <f>CONCATENATE(SUM('Разделы 5, 6, 7, 8'!U15:U15),"&lt;=",SUM('Разделы 5, 6, 7, 8'!U9:U9))</f>
        <v>0&lt;=0</v>
      </c>
      <c r="F1397" s="278"/>
    </row>
    <row r="1398" spans="1:6" s="180" customFormat="1" ht="25.5">
      <c r="A1398" s="302">
        <f>IF((SUM('Разделы 5, 6, 7, 8'!K15:K15)&lt;=SUM('Разделы 5, 6, 7, 8'!K9:K9)),"","Неверно!")</f>
      </c>
      <c r="B1398" s="300" t="s">
        <v>2396</v>
      </c>
      <c r="C1398" s="298" t="s">
        <v>810</v>
      </c>
      <c r="D1398" s="298" t="s">
        <v>706</v>
      </c>
      <c r="E1398" s="298" t="str">
        <f>CONCATENATE(SUM('Разделы 5, 6, 7, 8'!K15:K15),"&lt;=",SUM('Разделы 5, 6, 7, 8'!K9:K9))</f>
        <v>0&lt;=10</v>
      </c>
      <c r="F1398" s="278"/>
    </row>
    <row r="1399" spans="1:6" s="180" customFormat="1" ht="25.5">
      <c r="A1399" s="302">
        <f>IF((SUM('Разделы 5, 6, 7, 8'!L15:L15)&lt;=SUM('Разделы 5, 6, 7, 8'!L9:L9)),"","Неверно!")</f>
      </c>
      <c r="B1399" s="300" t="s">
        <v>2396</v>
      </c>
      <c r="C1399" s="298" t="s">
        <v>811</v>
      </c>
      <c r="D1399" s="298" t="s">
        <v>706</v>
      </c>
      <c r="E1399" s="298" t="str">
        <f>CONCATENATE(SUM('Разделы 5, 6, 7, 8'!L15:L15),"&lt;=",SUM('Разделы 5, 6, 7, 8'!L9:L9))</f>
        <v>0&lt;=42</v>
      </c>
      <c r="F1399" s="278"/>
    </row>
    <row r="1400" spans="1:6" s="180" customFormat="1" ht="25.5">
      <c r="A1400" s="302">
        <f>IF((SUM('Разделы 5, 6, 7, 8'!M15:M15)&lt;=SUM('Разделы 5, 6, 7, 8'!M9:M9)),"","Неверно!")</f>
      </c>
      <c r="B1400" s="300" t="s">
        <v>2396</v>
      </c>
      <c r="C1400" s="298" t="s">
        <v>812</v>
      </c>
      <c r="D1400" s="298" t="s">
        <v>706</v>
      </c>
      <c r="E1400" s="298" t="str">
        <f>CONCATENATE(SUM('Разделы 5, 6, 7, 8'!M15:M15),"&lt;=",SUM('Разделы 5, 6, 7, 8'!M9:M9))</f>
        <v>0&lt;=0</v>
      </c>
      <c r="F1400" s="278"/>
    </row>
    <row r="1401" spans="1:6" s="180" customFormat="1" ht="25.5">
      <c r="A1401" s="302">
        <f>IF((SUM('Разделы 5, 6, 7, 8'!N15:N15)&lt;=SUM('Разделы 5, 6, 7, 8'!N9:N9)),"","Неверно!")</f>
      </c>
      <c r="B1401" s="300" t="s">
        <v>2396</v>
      </c>
      <c r="C1401" s="298" t="s">
        <v>813</v>
      </c>
      <c r="D1401" s="298" t="s">
        <v>706</v>
      </c>
      <c r="E1401" s="298" t="str">
        <f>CONCATENATE(SUM('Разделы 5, 6, 7, 8'!N15:N15),"&lt;=",SUM('Разделы 5, 6, 7, 8'!N9:N9))</f>
        <v>0&lt;=0</v>
      </c>
      <c r="F1401" s="278"/>
    </row>
    <row r="1402" spans="1:6" s="180" customFormat="1" ht="25.5">
      <c r="A1402" s="302">
        <f>IF((SUM('Разделы 5, 6, 7, 8'!O15:O15)&lt;=SUM('Разделы 5, 6, 7, 8'!O9:O9)),"","Неверно!")</f>
      </c>
      <c r="B1402" s="300" t="s">
        <v>2396</v>
      </c>
      <c r="C1402" s="298" t="s">
        <v>814</v>
      </c>
      <c r="D1402" s="298" t="s">
        <v>706</v>
      </c>
      <c r="E1402" s="298" t="str">
        <f>CONCATENATE(SUM('Разделы 5, 6, 7, 8'!O15:O15),"&lt;=",SUM('Разделы 5, 6, 7, 8'!O9:O9))</f>
        <v>0&lt;=0</v>
      </c>
      <c r="F1402" s="278"/>
    </row>
    <row r="1403" spans="1:6" s="180" customFormat="1" ht="25.5">
      <c r="A1403" s="302">
        <f>IF((SUM('Разделы 5, 6, 7, 8'!P15:P15)&lt;=SUM('Разделы 5, 6, 7, 8'!P9:P9)),"","Неверно!")</f>
      </c>
      <c r="B1403" s="300" t="s">
        <v>2396</v>
      </c>
      <c r="C1403" s="298" t="s">
        <v>815</v>
      </c>
      <c r="D1403" s="298" t="s">
        <v>706</v>
      </c>
      <c r="E1403" s="298" t="str">
        <f>CONCATENATE(SUM('Разделы 5, 6, 7, 8'!P15:P15),"&lt;=",SUM('Разделы 5, 6, 7, 8'!P9:P9))</f>
        <v>4&lt;=4</v>
      </c>
      <c r="F1403" s="278"/>
    </row>
    <row r="1404" spans="1:6" s="180" customFormat="1" ht="25.5">
      <c r="A1404" s="302">
        <f>IF((SUM('Разделы 5, 6, 7, 8'!Q15:Q15)&lt;=SUM('Разделы 5, 6, 7, 8'!Q9:Q9)),"","Неверно!")</f>
      </c>
      <c r="B1404" s="300" t="s">
        <v>2396</v>
      </c>
      <c r="C1404" s="298" t="s">
        <v>816</v>
      </c>
      <c r="D1404" s="298" t="s">
        <v>706</v>
      </c>
      <c r="E1404" s="298" t="str">
        <f>CONCATENATE(SUM('Разделы 5, 6, 7, 8'!Q15:Q15),"&lt;=",SUM('Разделы 5, 6, 7, 8'!Q9:Q9))</f>
        <v>0&lt;=0</v>
      </c>
      <c r="F1404" s="278"/>
    </row>
    <row r="1405" spans="1:6" s="180" customFormat="1" ht="25.5">
      <c r="A1405" s="302">
        <f>IF((SUM('Разделы 5, 6, 7, 8'!R15:R15)&lt;=SUM('Разделы 5, 6, 7, 8'!R9:R9)),"","Неверно!")</f>
      </c>
      <c r="B1405" s="300" t="s">
        <v>2396</v>
      </c>
      <c r="C1405" s="298" t="s">
        <v>817</v>
      </c>
      <c r="D1405" s="298" t="s">
        <v>706</v>
      </c>
      <c r="E1405" s="298" t="str">
        <f>CONCATENATE(SUM('Разделы 5, 6, 7, 8'!R15:R15),"&lt;=",SUM('Разделы 5, 6, 7, 8'!R9:R9))</f>
        <v>1&lt;=1</v>
      </c>
      <c r="F1405" s="278"/>
    </row>
    <row r="1406" spans="1:6" s="180" customFormat="1" ht="25.5">
      <c r="A1406" s="302">
        <f>IF((SUM('Разделы 5, 6, 7, 8'!E11:E11)=SUM('Разделы 5, 6, 7, 8'!Q9:Q9)+SUM('Разделы 5, 6, 7, 8'!Q26:Q26)),"","Неверно!")</f>
      </c>
      <c r="B1406" s="300" t="s">
        <v>2399</v>
      </c>
      <c r="C1406" s="298" t="s">
        <v>2400</v>
      </c>
      <c r="D1406" s="298" t="s">
        <v>2401</v>
      </c>
      <c r="E1406" s="298" t="str">
        <f>CONCATENATE(SUM('Разделы 5, 6, 7, 8'!E11:E11),"=",SUM('Разделы 5, 6, 7, 8'!Q9:Q9),"+",SUM('Разделы 5, 6, 7, 8'!Q26:Q26))</f>
        <v>0=0+0</v>
      </c>
      <c r="F1406" s="278"/>
    </row>
    <row r="1407" spans="1:6" s="180" customFormat="1" ht="15.75">
      <c r="A1407" s="302">
        <f>IF((SUM('Разделы 5, 6, 7, 8'!M26:M26)&lt;=SUM('Разделы 5, 6, 7, 8'!J26:J26)),"","Неверно!")</f>
      </c>
      <c r="B1407" s="300" t="s">
        <v>2402</v>
      </c>
      <c r="C1407" s="298" t="s">
        <v>799</v>
      </c>
      <c r="D1407" s="298" t="s">
        <v>717</v>
      </c>
      <c r="E1407" s="298" t="str">
        <f>CONCATENATE(SUM('Разделы 5, 6, 7, 8'!M26:M26),"&lt;=",SUM('Разделы 5, 6, 7, 8'!J26:J26))</f>
        <v>0&lt;=664</v>
      </c>
      <c r="F1407" s="278"/>
    </row>
    <row r="1408" spans="1:6" s="180" customFormat="1" ht="15.75">
      <c r="A1408" s="302">
        <f>IF((SUM('Разделы 5, 6, 7, 8'!M27:M27)&lt;=SUM('Разделы 5, 6, 7, 8'!J27:J27)),"","Неверно!")</f>
      </c>
      <c r="B1408" s="300" t="s">
        <v>2402</v>
      </c>
      <c r="C1408" s="298" t="s">
        <v>800</v>
      </c>
      <c r="D1408" s="298" t="s">
        <v>717</v>
      </c>
      <c r="E1408" s="298" t="str">
        <f>CONCATENATE(SUM('Разделы 5, 6, 7, 8'!M27:M27),"&lt;=",SUM('Разделы 5, 6, 7, 8'!J27:J27))</f>
        <v>0&lt;=222</v>
      </c>
      <c r="F1408" s="278"/>
    </row>
    <row r="1409" spans="1:6" s="180" customFormat="1" ht="15.75">
      <c r="A1409" s="302">
        <f>IF((SUM('Разделы 5, 6, 7, 8'!M28:M28)&lt;=SUM('Разделы 5, 6, 7, 8'!J28:J28)),"","Неверно!")</f>
      </c>
      <c r="B1409" s="300" t="s">
        <v>2402</v>
      </c>
      <c r="C1409" s="298" t="s">
        <v>801</v>
      </c>
      <c r="D1409" s="298" t="s">
        <v>717</v>
      </c>
      <c r="E1409" s="298" t="str">
        <f>CONCATENATE(SUM('Разделы 5, 6, 7, 8'!M28:M28),"&lt;=",SUM('Разделы 5, 6, 7, 8'!J28:J28))</f>
        <v>0&lt;=280</v>
      </c>
      <c r="F1409" s="278"/>
    </row>
    <row r="1410" spans="1:6" s="180" customFormat="1" ht="15.75">
      <c r="A1410" s="302">
        <f>IF((SUM('Разделы 5, 6, 7, 8'!M29:M29)&lt;=SUM('Разделы 5, 6, 7, 8'!J29:J29)),"","Неверно!")</f>
      </c>
      <c r="B1410" s="300" t="s">
        <v>2402</v>
      </c>
      <c r="C1410" s="298" t="s">
        <v>802</v>
      </c>
      <c r="D1410" s="298" t="s">
        <v>717</v>
      </c>
      <c r="E1410" s="298" t="str">
        <f>CONCATENATE(SUM('Разделы 5, 6, 7, 8'!M29:M29),"&lt;=",SUM('Разделы 5, 6, 7, 8'!J29:J29))</f>
        <v>0&lt;=150</v>
      </c>
      <c r="F1410" s="278"/>
    </row>
    <row r="1411" spans="1:6" s="180" customFormat="1" ht="15.75">
      <c r="A1411" s="302">
        <f>IF((SUM('Разделы 5, 6, 7, 8'!M30:M30)&lt;=SUM('Разделы 5, 6, 7, 8'!J30:J30)),"","Неверно!")</f>
      </c>
      <c r="B1411" s="300" t="s">
        <v>2402</v>
      </c>
      <c r="C1411" s="298" t="s">
        <v>803</v>
      </c>
      <c r="D1411" s="298" t="s">
        <v>717</v>
      </c>
      <c r="E1411" s="298" t="str">
        <f>CONCATENATE(SUM('Разделы 5, 6, 7, 8'!M30:M30),"&lt;=",SUM('Разделы 5, 6, 7, 8'!J30:J30))</f>
        <v>0&lt;=12</v>
      </c>
      <c r="F1411" s="278"/>
    </row>
    <row r="1412" spans="1:6" s="180" customFormat="1" ht="15.75">
      <c r="A1412" s="302">
        <f>IF((SUM('Разделы 5, 6, 7, 8'!M31:M31)&lt;=SUM('Разделы 5, 6, 7, 8'!J31:J31)),"","Неверно!")</f>
      </c>
      <c r="B1412" s="300" t="s">
        <v>2402</v>
      </c>
      <c r="C1412" s="298" t="s">
        <v>804</v>
      </c>
      <c r="D1412" s="298" t="s">
        <v>717</v>
      </c>
      <c r="E1412" s="298" t="str">
        <f>CONCATENATE(SUM('Разделы 5, 6, 7, 8'!M31:M31),"&lt;=",SUM('Разделы 5, 6, 7, 8'!J31:J31))</f>
        <v>0&lt;=0</v>
      </c>
      <c r="F1412" s="278"/>
    </row>
    <row r="1413" spans="1:6" s="180" customFormat="1" ht="15.75">
      <c r="A1413" s="302">
        <f>IF((SUM('Разделы 5, 6, 7, 8'!M32:M32)&lt;=SUM('Разделы 5, 6, 7, 8'!J32:J32)),"","Неверно!")</f>
      </c>
      <c r="B1413" s="300" t="s">
        <v>2402</v>
      </c>
      <c r="C1413" s="298" t="s">
        <v>805</v>
      </c>
      <c r="D1413" s="298" t="s">
        <v>717</v>
      </c>
      <c r="E1413" s="298" t="str">
        <f>CONCATENATE(SUM('Разделы 5, 6, 7, 8'!M32:M32),"&lt;=",SUM('Разделы 5, 6, 7, 8'!J32:J32))</f>
        <v>0&lt;=0</v>
      </c>
      <c r="F1413" s="278"/>
    </row>
    <row r="1414" spans="1:6" s="180" customFormat="1" ht="15.75">
      <c r="A1414" s="302">
        <f>IF((SUM('Разделы 5, 6, 7, 8'!M33:M33)&lt;=SUM('Разделы 5, 6, 7, 8'!J33:J33)),"","Неверно!")</f>
      </c>
      <c r="B1414" s="300" t="s">
        <v>2402</v>
      </c>
      <c r="C1414" s="298" t="s">
        <v>806</v>
      </c>
      <c r="D1414" s="298" t="s">
        <v>717</v>
      </c>
      <c r="E1414" s="298" t="str">
        <f>CONCATENATE(SUM('Разделы 5, 6, 7, 8'!M33:M33),"&lt;=",SUM('Разделы 5, 6, 7, 8'!J33:J33))</f>
        <v>0&lt;=0</v>
      </c>
      <c r="F1414" s="278"/>
    </row>
    <row r="1415" spans="1:6" s="180" customFormat="1" ht="15.75">
      <c r="A1415" s="302">
        <f>IF((SUM('Разделы 5, 6, 7, 8'!M34:M34)&lt;=SUM('Разделы 5, 6, 7, 8'!J34:J34)),"","Неверно!")</f>
      </c>
      <c r="B1415" s="300" t="s">
        <v>2402</v>
      </c>
      <c r="C1415" s="298" t="s">
        <v>807</v>
      </c>
      <c r="D1415" s="298" t="s">
        <v>717</v>
      </c>
      <c r="E1415" s="298" t="str">
        <f>CONCATENATE(SUM('Разделы 5, 6, 7, 8'!M34:M34),"&lt;=",SUM('Разделы 5, 6, 7, 8'!J34:J34))</f>
        <v>0&lt;=4</v>
      </c>
      <c r="F1415" s="278"/>
    </row>
    <row r="1416" spans="1:6" s="180" customFormat="1" ht="25.5">
      <c r="A1416" s="302">
        <f>IF((SUM('Раздел 4'!AO10:AR10)=SUM('Раздел 4'!Q10:Q10)+SUM('Раздел 4'!W10:W10)+SUM('Раздел 4'!AC10:AC10)),"","Неверно!")</f>
      </c>
      <c r="B1416" s="300" t="s">
        <v>2403</v>
      </c>
      <c r="C1416" s="298" t="s">
        <v>1464</v>
      </c>
      <c r="D1416" s="298" t="s">
        <v>700</v>
      </c>
      <c r="E1416" s="298" t="str">
        <f>CONCATENATE(SUM('Раздел 4'!AO10:AR10),"=",SUM('Раздел 4'!Q10:Q10),"+",SUM('Раздел 4'!W10:W10),"+",SUM('Раздел 4'!AC10:AC10))</f>
        <v>135=57+75+3</v>
      </c>
      <c r="F1416" s="278"/>
    </row>
    <row r="1417" spans="1:6" s="180" customFormat="1" ht="15.75">
      <c r="A1417" s="302">
        <f>IF((SUM('Раздел 4'!F10:F10)=SUM('Раздел 4'!F55:F58)),"","Неверно!")</f>
      </c>
      <c r="B1417" s="300" t="s">
        <v>2404</v>
      </c>
      <c r="C1417" s="298" t="s">
        <v>1465</v>
      </c>
      <c r="D1417" s="298" t="s">
        <v>1627</v>
      </c>
      <c r="E1417" s="298" t="str">
        <f>CONCATENATE(SUM('Раздел 4'!F10:F10),"=",SUM('Раздел 4'!F55:F58))</f>
        <v>909=909</v>
      </c>
      <c r="F1417" s="278"/>
    </row>
    <row r="1418" spans="1:6" s="180" customFormat="1" ht="15.75">
      <c r="A1418" s="302">
        <f>IF((SUM('Раздел 4'!O10:O10)=SUM('Раздел 4'!O55:O58)),"","Неверно!")</f>
      </c>
      <c r="B1418" s="300" t="s">
        <v>2404</v>
      </c>
      <c r="C1418" s="298" t="s">
        <v>1466</v>
      </c>
      <c r="D1418" s="298" t="s">
        <v>1627</v>
      </c>
      <c r="E1418" s="298" t="str">
        <f>CONCATENATE(SUM('Раздел 4'!O10:O10),"=",SUM('Раздел 4'!O55:O58))</f>
        <v>0=0</v>
      </c>
      <c r="F1418" s="278"/>
    </row>
    <row r="1419" spans="1:6" s="180" customFormat="1" ht="15.75">
      <c r="A1419" s="302">
        <f>IF((SUM('Раздел 4'!P10:P10)=SUM('Раздел 4'!P55:P58)),"","Неверно!")</f>
      </c>
      <c r="B1419" s="300" t="s">
        <v>2404</v>
      </c>
      <c r="C1419" s="298" t="s">
        <v>1467</v>
      </c>
      <c r="D1419" s="298" t="s">
        <v>1627</v>
      </c>
      <c r="E1419" s="298" t="str">
        <f>CONCATENATE(SUM('Раздел 4'!P10:P10),"=",SUM('Раздел 4'!P55:P58))</f>
        <v>0=0</v>
      </c>
      <c r="F1419" s="278"/>
    </row>
    <row r="1420" spans="1:6" s="180" customFormat="1" ht="15.75">
      <c r="A1420" s="302">
        <f>IF((SUM('Раздел 4'!Q10:Q10)=SUM('Раздел 4'!Q55:Q58)),"","Неверно!")</f>
      </c>
      <c r="B1420" s="300" t="s">
        <v>2404</v>
      </c>
      <c r="C1420" s="298" t="s">
        <v>1468</v>
      </c>
      <c r="D1420" s="298" t="s">
        <v>1627</v>
      </c>
      <c r="E1420" s="298" t="str">
        <f>CONCATENATE(SUM('Раздел 4'!Q10:Q10),"=",SUM('Раздел 4'!Q55:Q58))</f>
        <v>57=57</v>
      </c>
      <c r="F1420" s="278"/>
    </row>
    <row r="1421" spans="1:6" s="180" customFormat="1" ht="15.75">
      <c r="A1421" s="302">
        <f>IF((SUM('Раздел 4'!R10:R10)=SUM('Раздел 4'!R55:R58)),"","Неверно!")</f>
      </c>
      <c r="B1421" s="300" t="s">
        <v>2404</v>
      </c>
      <c r="C1421" s="298" t="s">
        <v>1469</v>
      </c>
      <c r="D1421" s="298" t="s">
        <v>1627</v>
      </c>
      <c r="E1421" s="298" t="str">
        <f>CONCATENATE(SUM('Раздел 4'!R10:R10),"=",SUM('Раздел 4'!R55:R58))</f>
        <v>0=0</v>
      </c>
      <c r="F1421" s="278"/>
    </row>
    <row r="1422" spans="1:6" s="180" customFormat="1" ht="15.75">
      <c r="A1422" s="302">
        <f>IF((SUM('Раздел 4'!S10:S10)=SUM('Раздел 4'!S55:S58)),"","Неверно!")</f>
      </c>
      <c r="B1422" s="300" t="s">
        <v>2404</v>
      </c>
      <c r="C1422" s="298" t="s">
        <v>1470</v>
      </c>
      <c r="D1422" s="298" t="s">
        <v>1627</v>
      </c>
      <c r="E1422" s="298" t="str">
        <f>CONCATENATE(SUM('Раздел 4'!S10:S10),"=",SUM('Раздел 4'!S55:S58))</f>
        <v>3=3</v>
      </c>
      <c r="F1422" s="278"/>
    </row>
    <row r="1423" spans="1:6" s="180" customFormat="1" ht="15.75">
      <c r="A1423" s="302">
        <f>IF((SUM('Раздел 4'!T10:T10)=SUM('Раздел 4'!T55:T58)),"","Неверно!")</f>
      </c>
      <c r="B1423" s="300" t="s">
        <v>2404</v>
      </c>
      <c r="C1423" s="298" t="s">
        <v>1471</v>
      </c>
      <c r="D1423" s="298" t="s">
        <v>1627</v>
      </c>
      <c r="E1423" s="298" t="str">
        <f>CONCATENATE(SUM('Раздел 4'!T10:T10),"=",SUM('Раздел 4'!T55:T58))</f>
        <v>0=0</v>
      </c>
      <c r="F1423" s="278"/>
    </row>
    <row r="1424" spans="1:6" s="180" customFormat="1" ht="15.75">
      <c r="A1424" s="302">
        <f>IF((SUM('Раздел 4'!U10:U10)=SUM('Раздел 4'!U55:U58)),"","Неверно!")</f>
      </c>
      <c r="B1424" s="300" t="s">
        <v>2404</v>
      </c>
      <c r="C1424" s="298" t="s">
        <v>1472</v>
      </c>
      <c r="D1424" s="298" t="s">
        <v>1627</v>
      </c>
      <c r="E1424" s="298" t="str">
        <f>CONCATENATE(SUM('Раздел 4'!U10:U10),"=",SUM('Раздел 4'!U55:U58))</f>
        <v>67=67</v>
      </c>
      <c r="F1424" s="278"/>
    </row>
    <row r="1425" spans="1:6" s="180" customFormat="1" ht="15.75">
      <c r="A1425" s="302">
        <f>IF((SUM('Раздел 4'!V10:V10)=SUM('Раздел 4'!V55:V58)),"","Неверно!")</f>
      </c>
      <c r="B1425" s="300" t="s">
        <v>2404</v>
      </c>
      <c r="C1425" s="298" t="s">
        <v>1473</v>
      </c>
      <c r="D1425" s="298" t="s">
        <v>1627</v>
      </c>
      <c r="E1425" s="298" t="str">
        <f>CONCATENATE(SUM('Раздел 4'!V10:V10),"=",SUM('Раздел 4'!V55:V58))</f>
        <v>5=5</v>
      </c>
      <c r="F1425" s="278"/>
    </row>
    <row r="1426" spans="1:6" s="180" customFormat="1" ht="15.75">
      <c r="A1426" s="302">
        <f>IF((SUM('Раздел 4'!W10:W10)=SUM('Раздел 4'!W55:W58)),"","Неверно!")</f>
      </c>
      <c r="B1426" s="300" t="s">
        <v>2404</v>
      </c>
      <c r="C1426" s="298" t="s">
        <v>1474</v>
      </c>
      <c r="D1426" s="298" t="s">
        <v>1627</v>
      </c>
      <c r="E1426" s="298" t="str">
        <f>CONCATENATE(SUM('Раздел 4'!W10:W10),"=",SUM('Раздел 4'!W55:W58))</f>
        <v>75=75</v>
      </c>
      <c r="F1426" s="278"/>
    </row>
    <row r="1427" spans="1:6" s="180" customFormat="1" ht="15.75">
      <c r="A1427" s="302">
        <f>IF((SUM('Раздел 4'!X10:X10)=SUM('Раздел 4'!X55:X58)),"","Неверно!")</f>
      </c>
      <c r="B1427" s="300" t="s">
        <v>2404</v>
      </c>
      <c r="C1427" s="298" t="s">
        <v>1475</v>
      </c>
      <c r="D1427" s="298" t="s">
        <v>1627</v>
      </c>
      <c r="E1427" s="298" t="str">
        <f>CONCATENATE(SUM('Раздел 4'!X10:X10),"=",SUM('Раздел 4'!X55:X58))</f>
        <v>0=0</v>
      </c>
      <c r="F1427" s="278"/>
    </row>
    <row r="1428" spans="1:6" s="180" customFormat="1" ht="15.75">
      <c r="A1428" s="302">
        <f>IF((SUM('Раздел 4'!G10:G10)=SUM('Раздел 4'!G55:G58)),"","Неверно!")</f>
      </c>
      <c r="B1428" s="300" t="s">
        <v>2404</v>
      </c>
      <c r="C1428" s="298" t="s">
        <v>1476</v>
      </c>
      <c r="D1428" s="298" t="s">
        <v>1627</v>
      </c>
      <c r="E1428" s="298" t="str">
        <f>CONCATENATE(SUM('Раздел 4'!G10:G10),"=",SUM('Раздел 4'!G55:G58))</f>
        <v>0=0</v>
      </c>
      <c r="F1428" s="278"/>
    </row>
    <row r="1429" spans="1:6" s="180" customFormat="1" ht="15.75">
      <c r="A1429" s="302">
        <f>IF((SUM('Раздел 4'!Y10:Y10)=SUM('Раздел 4'!Y55:Y58)),"","Неверно!")</f>
      </c>
      <c r="B1429" s="300" t="s">
        <v>2404</v>
      </c>
      <c r="C1429" s="298" t="s">
        <v>1477</v>
      </c>
      <c r="D1429" s="298" t="s">
        <v>1627</v>
      </c>
      <c r="E1429" s="298" t="str">
        <f>CONCATENATE(SUM('Раздел 4'!Y10:Y10),"=",SUM('Раздел 4'!Y55:Y58))</f>
        <v>3=3</v>
      </c>
      <c r="F1429" s="278"/>
    </row>
    <row r="1430" spans="1:6" s="180" customFormat="1" ht="15.75">
      <c r="A1430" s="302">
        <f>IF((SUM('Раздел 4'!Z10:Z10)=SUM('Раздел 4'!Z55:Z58)),"","Неверно!")</f>
      </c>
      <c r="B1430" s="300" t="s">
        <v>2404</v>
      </c>
      <c r="C1430" s="298" t="s">
        <v>1478</v>
      </c>
      <c r="D1430" s="298" t="s">
        <v>1627</v>
      </c>
      <c r="E1430" s="298" t="str">
        <f>CONCATENATE(SUM('Раздел 4'!Z10:Z10),"=",SUM('Раздел 4'!Z55:Z58))</f>
        <v>0=0</v>
      </c>
      <c r="F1430" s="278"/>
    </row>
    <row r="1431" spans="1:6" s="180" customFormat="1" ht="15.75">
      <c r="A1431" s="302">
        <f>IF((SUM('Раздел 4'!AA10:AA10)=SUM('Раздел 4'!AA55:AA58)),"","Неверно!")</f>
      </c>
      <c r="B1431" s="300" t="s">
        <v>2404</v>
      </c>
      <c r="C1431" s="298" t="s">
        <v>1479</v>
      </c>
      <c r="D1431" s="298" t="s">
        <v>1627</v>
      </c>
      <c r="E1431" s="298" t="str">
        <f>CONCATENATE(SUM('Раздел 4'!AA10:AA10),"=",SUM('Раздел 4'!AA55:AA58))</f>
        <v>0=0</v>
      </c>
      <c r="F1431" s="278"/>
    </row>
    <row r="1432" spans="1:6" s="180" customFormat="1" ht="15.75">
      <c r="A1432" s="302">
        <f>IF((SUM('Раздел 4'!AB10:AB10)=SUM('Раздел 4'!AB55:AB58)),"","Неверно!")</f>
      </c>
      <c r="B1432" s="300" t="s">
        <v>2404</v>
      </c>
      <c r="C1432" s="298" t="s">
        <v>1480</v>
      </c>
      <c r="D1432" s="298" t="s">
        <v>1627</v>
      </c>
      <c r="E1432" s="298" t="str">
        <f>CONCATENATE(SUM('Раздел 4'!AB10:AB10),"=",SUM('Раздел 4'!AB55:AB58))</f>
        <v>0=0</v>
      </c>
      <c r="F1432" s="278"/>
    </row>
    <row r="1433" spans="1:6" s="180" customFormat="1" ht="15.75">
      <c r="A1433" s="302">
        <f>IF((SUM('Раздел 4'!AC10:AC10)=SUM('Раздел 4'!AC55:AC58)),"","Неверно!")</f>
      </c>
      <c r="B1433" s="300" t="s">
        <v>2404</v>
      </c>
      <c r="C1433" s="298" t="s">
        <v>1481</v>
      </c>
      <c r="D1433" s="298" t="s">
        <v>1627</v>
      </c>
      <c r="E1433" s="298" t="str">
        <f>CONCATENATE(SUM('Раздел 4'!AC10:AC10),"=",SUM('Раздел 4'!AC55:AC58))</f>
        <v>3=3</v>
      </c>
      <c r="F1433" s="278"/>
    </row>
    <row r="1434" spans="1:6" s="180" customFormat="1" ht="15.75">
      <c r="A1434" s="302">
        <f>IF((SUM('Раздел 4'!AD10:AD10)=SUM('Раздел 4'!AD55:AD58)),"","Неверно!")</f>
      </c>
      <c r="B1434" s="300" t="s">
        <v>2404</v>
      </c>
      <c r="C1434" s="298" t="s">
        <v>1482</v>
      </c>
      <c r="D1434" s="298" t="s">
        <v>1627</v>
      </c>
      <c r="E1434" s="298" t="str">
        <f>CONCATENATE(SUM('Раздел 4'!AD10:AD10),"=",SUM('Раздел 4'!AD55:AD58))</f>
        <v>0=0</v>
      </c>
      <c r="F1434" s="278"/>
    </row>
    <row r="1435" spans="1:6" s="180" customFormat="1" ht="15.75">
      <c r="A1435" s="302">
        <f>IF((SUM('Раздел 4'!AE10:AE10)=SUM('Раздел 4'!AE55:AE58)),"","Неверно!")</f>
      </c>
      <c r="B1435" s="300" t="s">
        <v>2404</v>
      </c>
      <c r="C1435" s="298" t="s">
        <v>1483</v>
      </c>
      <c r="D1435" s="298" t="s">
        <v>1627</v>
      </c>
      <c r="E1435" s="298" t="str">
        <f>CONCATENATE(SUM('Раздел 4'!AE10:AE10),"=",SUM('Раздел 4'!AE55:AE58))</f>
        <v>0=0</v>
      </c>
      <c r="F1435" s="278"/>
    </row>
    <row r="1436" spans="1:6" s="180" customFormat="1" ht="15.75">
      <c r="A1436" s="302">
        <f>IF((SUM('Раздел 4'!AF10:AF10)=SUM('Раздел 4'!AF55:AF58)),"","Неверно!")</f>
      </c>
      <c r="B1436" s="300" t="s">
        <v>2404</v>
      </c>
      <c r="C1436" s="298" t="s">
        <v>1484</v>
      </c>
      <c r="D1436" s="298" t="s">
        <v>1627</v>
      </c>
      <c r="E1436" s="298" t="str">
        <f>CONCATENATE(SUM('Раздел 4'!AF10:AF10),"=",SUM('Раздел 4'!AF55:AF58))</f>
        <v>1=1</v>
      </c>
      <c r="F1436" s="278"/>
    </row>
    <row r="1437" spans="1:6" s="180" customFormat="1" ht="15.75">
      <c r="A1437" s="302">
        <f>IF((SUM('Раздел 4'!AG10:AG10)=SUM('Раздел 4'!AG55:AG58)),"","Неверно!")</f>
      </c>
      <c r="B1437" s="300" t="s">
        <v>2404</v>
      </c>
      <c r="C1437" s="298" t="s">
        <v>1485</v>
      </c>
      <c r="D1437" s="298" t="s">
        <v>1627</v>
      </c>
      <c r="E1437" s="298" t="str">
        <f>CONCATENATE(SUM('Раздел 4'!AG10:AG10),"=",SUM('Раздел 4'!AG55:AG58))</f>
        <v>22=22</v>
      </c>
      <c r="F1437" s="278"/>
    </row>
    <row r="1438" spans="1:6" s="180" customFormat="1" ht="15.75">
      <c r="A1438" s="302">
        <f>IF((SUM('Раздел 4'!AH10:AH10)=SUM('Раздел 4'!AH55:AH58)),"","Неверно!")</f>
      </c>
      <c r="B1438" s="300" t="s">
        <v>2404</v>
      </c>
      <c r="C1438" s="298" t="s">
        <v>1486</v>
      </c>
      <c r="D1438" s="298" t="s">
        <v>1627</v>
      </c>
      <c r="E1438" s="298" t="str">
        <f>CONCATENATE(SUM('Раздел 4'!AH10:AH10),"=",SUM('Раздел 4'!AH55:AH58))</f>
        <v>240=240</v>
      </c>
      <c r="F1438" s="278"/>
    </row>
    <row r="1439" spans="1:6" s="180" customFormat="1" ht="15.75">
      <c r="A1439" s="302">
        <f>IF((SUM('Раздел 4'!H10:H10)=SUM('Раздел 4'!H55:H58)),"","Неверно!")</f>
      </c>
      <c r="B1439" s="300" t="s">
        <v>2404</v>
      </c>
      <c r="C1439" s="298" t="s">
        <v>1487</v>
      </c>
      <c r="D1439" s="298" t="s">
        <v>1627</v>
      </c>
      <c r="E1439" s="298" t="str">
        <f>CONCATENATE(SUM('Раздел 4'!H10:H10),"=",SUM('Раздел 4'!H55:H58))</f>
        <v>49=49</v>
      </c>
      <c r="F1439" s="278"/>
    </row>
    <row r="1440" spans="1:6" s="180" customFormat="1" ht="15.75">
      <c r="A1440" s="302">
        <f>IF((SUM('Раздел 4'!I10:I10)=SUM('Раздел 4'!I55:I58)),"","Неверно!")</f>
      </c>
      <c r="B1440" s="300" t="s">
        <v>2404</v>
      </c>
      <c r="C1440" s="298" t="s">
        <v>1489</v>
      </c>
      <c r="D1440" s="298" t="s">
        <v>1627</v>
      </c>
      <c r="E1440" s="298" t="str">
        <f>CONCATENATE(SUM('Раздел 4'!I10:I10),"=",SUM('Раздел 4'!I55:I58))</f>
        <v>0=0</v>
      </c>
      <c r="F1440" s="278"/>
    </row>
    <row r="1441" spans="1:6" s="180" customFormat="1" ht="15.75">
      <c r="A1441" s="302">
        <f>IF((SUM('Раздел 4'!J10:J10)=SUM('Раздел 4'!J55:J58)),"","Неверно!")</f>
      </c>
      <c r="B1441" s="300" t="s">
        <v>2404</v>
      </c>
      <c r="C1441" s="298" t="s">
        <v>1493</v>
      </c>
      <c r="D1441" s="298" t="s">
        <v>1627</v>
      </c>
      <c r="E1441" s="298" t="str">
        <f>CONCATENATE(SUM('Раздел 4'!J10:J10),"=",SUM('Раздел 4'!J55:J58))</f>
        <v>3=3</v>
      </c>
      <c r="F1441" s="278"/>
    </row>
    <row r="1442" spans="1:6" s="180" customFormat="1" ht="15.75">
      <c r="A1442" s="302">
        <f>IF((SUM('Раздел 4'!K10:K10)=SUM('Раздел 4'!K55:K58)),"","Неверно!")</f>
      </c>
      <c r="B1442" s="300" t="s">
        <v>2404</v>
      </c>
      <c r="C1442" s="298" t="s">
        <v>1494</v>
      </c>
      <c r="D1442" s="298" t="s">
        <v>1627</v>
      </c>
      <c r="E1442" s="298" t="str">
        <f>CONCATENATE(SUM('Раздел 4'!K10:K10),"=",SUM('Раздел 4'!K55:K58))</f>
        <v>5=5</v>
      </c>
      <c r="F1442" s="278"/>
    </row>
    <row r="1443" spans="1:6" s="180" customFormat="1" ht="15.75">
      <c r="A1443" s="302">
        <f>IF((SUM('Раздел 4'!L10:L10)=SUM('Раздел 4'!L55:L58)),"","Неверно!")</f>
      </c>
      <c r="B1443" s="300" t="s">
        <v>2404</v>
      </c>
      <c r="C1443" s="298" t="s">
        <v>1495</v>
      </c>
      <c r="D1443" s="298" t="s">
        <v>1627</v>
      </c>
      <c r="E1443" s="298" t="str">
        <f>CONCATENATE(SUM('Раздел 4'!L10:L10),"=",SUM('Раздел 4'!L55:L58))</f>
        <v>0=0</v>
      </c>
      <c r="F1443" s="278"/>
    </row>
    <row r="1444" spans="1:6" s="180" customFormat="1" ht="15.75">
      <c r="A1444" s="302">
        <f>IF((SUM('Раздел 4'!M10:M10)=SUM('Раздел 4'!M55:M58)),"","Неверно!")</f>
      </c>
      <c r="B1444" s="300" t="s">
        <v>2404</v>
      </c>
      <c r="C1444" s="298" t="s">
        <v>1496</v>
      </c>
      <c r="D1444" s="298" t="s">
        <v>1627</v>
      </c>
      <c r="E1444" s="298" t="str">
        <f>CONCATENATE(SUM('Раздел 4'!M10:M10),"=",SUM('Раздел 4'!M55:M58))</f>
        <v>0=0</v>
      </c>
      <c r="F1444" s="278"/>
    </row>
    <row r="1445" spans="1:6" s="180" customFormat="1" ht="15.75">
      <c r="A1445" s="302">
        <f>IF((SUM('Раздел 4'!N10:N10)=SUM('Раздел 4'!N55:N58)),"","Неверно!")</f>
      </c>
      <c r="B1445" s="300" t="s">
        <v>2404</v>
      </c>
      <c r="C1445" s="298" t="s">
        <v>1497</v>
      </c>
      <c r="D1445" s="298" t="s">
        <v>1627</v>
      </c>
      <c r="E1445" s="298" t="str">
        <f>CONCATENATE(SUM('Раздел 4'!N10:N10),"=",SUM('Раздел 4'!N55:N58))</f>
        <v>0=0</v>
      </c>
      <c r="F1445" s="278"/>
    </row>
    <row r="1446" spans="1:6" s="180" customFormat="1" ht="25.5">
      <c r="A1446" s="302">
        <f>IF((SUM('Раздел 4'!AI10:AI10)&gt;=SUM('Раздел 4'!AI55:AI58)),"","Неверно!")</f>
      </c>
      <c r="B1446" s="300" t="s">
        <v>2405</v>
      </c>
      <c r="C1446" s="298" t="s">
        <v>1498</v>
      </c>
      <c r="D1446" s="298" t="s">
        <v>1499</v>
      </c>
      <c r="E1446" s="298" t="str">
        <f>CONCATENATE(SUM('Раздел 4'!AI10:AI10),"&gt;=",SUM('Раздел 4'!AI55:AI58))</f>
        <v>420&gt;=420</v>
      </c>
      <c r="F1446" s="278"/>
    </row>
    <row r="1447" spans="1:6" s="180" customFormat="1" ht="15.75">
      <c r="A1447" s="302">
        <f>IF((SUM('Разделы 1, 2, 3'!C32:C32)=SUM('Разделы 1, 2, 3'!C33:C37)),"","Неверно!")</f>
      </c>
      <c r="B1447" s="300" t="s">
        <v>2406</v>
      </c>
      <c r="C1447" s="298" t="s">
        <v>1628</v>
      </c>
      <c r="D1447" s="298" t="s">
        <v>1501</v>
      </c>
      <c r="E1447" s="298" t="str">
        <f>CONCATENATE(SUM('Разделы 1, 2, 3'!C32:C32),"=",SUM('Разделы 1, 2, 3'!C33:C37))</f>
        <v>7=7</v>
      </c>
      <c r="F1447" s="278"/>
    </row>
    <row r="1448" spans="1:6" s="180" customFormat="1" ht="15.75">
      <c r="A1448" s="302">
        <f>IF((SUM('Разделы 1, 2, 3'!D32:D32)=SUM('Разделы 1, 2, 3'!D33:D37)),"","Неверно!")</f>
      </c>
      <c r="B1448" s="300" t="s">
        <v>2406</v>
      </c>
      <c r="C1448" s="298" t="s">
        <v>1629</v>
      </c>
      <c r="D1448" s="298" t="s">
        <v>1501</v>
      </c>
      <c r="E1448" s="298" t="str">
        <f>CONCATENATE(SUM('Разделы 1, 2, 3'!D32:D32),"=",SUM('Разделы 1, 2, 3'!D33:D37))</f>
        <v>0=0</v>
      </c>
      <c r="F1448" s="278"/>
    </row>
    <row r="1449" spans="1:6" s="180" customFormat="1" ht="15.75">
      <c r="A1449" s="302">
        <f>IF((SUM('Разделы 1, 2, 3'!E32:E32)=SUM('Разделы 1, 2, 3'!E33:E37)),"","Неверно!")</f>
      </c>
      <c r="B1449" s="300" t="s">
        <v>2406</v>
      </c>
      <c r="C1449" s="298" t="s">
        <v>1630</v>
      </c>
      <c r="D1449" s="298" t="s">
        <v>1501</v>
      </c>
      <c r="E1449" s="298" t="str">
        <f>CONCATENATE(SUM('Разделы 1, 2, 3'!E32:E32),"=",SUM('Разделы 1, 2, 3'!E33:E37))</f>
        <v>0=0</v>
      </c>
      <c r="F1449" s="278"/>
    </row>
    <row r="1450" spans="1:6" s="180" customFormat="1" ht="15.75">
      <c r="A1450" s="302">
        <f>IF((SUM('Разделы 1, 2, 3'!F32:F32)=SUM('Разделы 1, 2, 3'!F33:F37)),"","Неверно!")</f>
      </c>
      <c r="B1450" s="300" t="s">
        <v>2406</v>
      </c>
      <c r="C1450" s="298" t="s">
        <v>1631</v>
      </c>
      <c r="D1450" s="298" t="s">
        <v>1501</v>
      </c>
      <c r="E1450" s="298" t="str">
        <f>CONCATENATE(SUM('Разделы 1, 2, 3'!F32:F32),"=",SUM('Разделы 1, 2, 3'!F33:F37))</f>
        <v>2=2</v>
      </c>
      <c r="F1450" s="278"/>
    </row>
    <row r="1451" spans="1:6" s="180" customFormat="1" ht="15.75">
      <c r="A1451" s="302">
        <f>IF((SUM('Разделы 1, 2, 3'!G32:G32)=SUM('Разделы 1, 2, 3'!G33:G37)),"","Неверно!")</f>
      </c>
      <c r="B1451" s="300" t="s">
        <v>2406</v>
      </c>
      <c r="C1451" s="298" t="s">
        <v>1632</v>
      </c>
      <c r="D1451" s="298" t="s">
        <v>1501</v>
      </c>
      <c r="E1451" s="298" t="str">
        <f>CONCATENATE(SUM('Разделы 1, 2, 3'!G32:G32),"=",SUM('Разделы 1, 2, 3'!G33:G37))</f>
        <v>5=5</v>
      </c>
      <c r="F1451" s="278"/>
    </row>
    <row r="1452" spans="1:6" s="180" customFormat="1" ht="15.75">
      <c r="A1452" s="302">
        <f>IF((SUM('Разделы 1, 2, 3'!H32:H32)=SUM('Разделы 1, 2, 3'!H33:H37)),"","Неверно!")</f>
      </c>
      <c r="B1452" s="300" t="s">
        <v>2406</v>
      </c>
      <c r="C1452" s="298" t="s">
        <v>1633</v>
      </c>
      <c r="D1452" s="298" t="s">
        <v>1501</v>
      </c>
      <c r="E1452" s="298" t="str">
        <f>CONCATENATE(SUM('Разделы 1, 2, 3'!H32:H32),"=",SUM('Разделы 1, 2, 3'!H33:H37))</f>
        <v>10=10</v>
      </c>
      <c r="F1452" s="278"/>
    </row>
    <row r="1453" spans="1:6" s="180" customFormat="1" ht="25.5">
      <c r="A1453" s="302">
        <f>IF((SUM('Раздел 4'!AU10:AU10)&lt;=SUM('Раздел 4'!AP10:AP10)+SUM('Раздел 4'!AR10:AR10)),"","Неверно!")</f>
      </c>
      <c r="B1453" s="300" t="s">
        <v>2407</v>
      </c>
      <c r="C1453" s="298" t="s">
        <v>1502</v>
      </c>
      <c r="D1453" s="298" t="s">
        <v>1503</v>
      </c>
      <c r="E1453" s="298" t="str">
        <f>CONCATENATE(SUM('Раздел 4'!AU10:AU10),"&lt;=",SUM('Раздел 4'!AP10:AP10),"+",SUM('Раздел 4'!AR10:AR10))</f>
        <v>0&lt;=64+55</v>
      </c>
      <c r="F1453" s="278"/>
    </row>
    <row r="1454" spans="1:6" s="180" customFormat="1" ht="25.5">
      <c r="A1454" s="302">
        <f>IF((SUM('Раздел 4'!AU19:AU19)&lt;=SUM('Раздел 4'!AP19:AP19)+SUM('Раздел 4'!AR19:AR19)),"","Неверно!")</f>
      </c>
      <c r="B1454" s="300" t="s">
        <v>2407</v>
      </c>
      <c r="C1454" s="298" t="s">
        <v>1504</v>
      </c>
      <c r="D1454" s="298" t="s">
        <v>1503</v>
      </c>
      <c r="E1454" s="298" t="str">
        <f>CONCATENATE(SUM('Раздел 4'!AU19:AU19),"&lt;=",SUM('Раздел 4'!AP19:AP19),"+",SUM('Раздел 4'!AR19:AR19))</f>
        <v>0&lt;=2+2</v>
      </c>
      <c r="F1454" s="278"/>
    </row>
    <row r="1455" spans="1:6" s="180" customFormat="1" ht="25.5">
      <c r="A1455" s="302">
        <f>IF((SUM('Раздел 4'!AU20:AU20)&lt;=SUM('Раздел 4'!AP20:AP20)+SUM('Раздел 4'!AR20:AR20)),"","Неверно!")</f>
      </c>
      <c r="B1455" s="300" t="s">
        <v>2407</v>
      </c>
      <c r="C1455" s="298" t="s">
        <v>1505</v>
      </c>
      <c r="D1455" s="298" t="s">
        <v>1503</v>
      </c>
      <c r="E1455" s="298" t="str">
        <f>CONCATENATE(SUM('Раздел 4'!AU20:AU20),"&lt;=",SUM('Раздел 4'!AP20:AP20),"+",SUM('Раздел 4'!AR20:AR20))</f>
        <v>0&lt;=5+1</v>
      </c>
      <c r="F1455" s="278"/>
    </row>
    <row r="1456" spans="1:6" s="180" customFormat="1" ht="25.5">
      <c r="A1456" s="302">
        <f>IF((SUM('Раздел 4'!AU21:AU21)&lt;=SUM('Раздел 4'!AP21:AP21)+SUM('Раздел 4'!AR21:AR21)),"","Неверно!")</f>
      </c>
      <c r="B1456" s="300" t="s">
        <v>2407</v>
      </c>
      <c r="C1456" s="298" t="s">
        <v>1506</v>
      </c>
      <c r="D1456" s="298" t="s">
        <v>1503</v>
      </c>
      <c r="E1456" s="298" t="str">
        <f>CONCATENATE(SUM('Раздел 4'!AU21:AU21),"&lt;=",SUM('Раздел 4'!AP21:AP21),"+",SUM('Раздел 4'!AR21:AR21))</f>
        <v>0&lt;=2+5</v>
      </c>
      <c r="F1456" s="278"/>
    </row>
    <row r="1457" spans="1:6" s="180" customFormat="1" ht="25.5">
      <c r="A1457" s="302">
        <f>IF((SUM('Раздел 4'!AU22:AU22)&lt;=SUM('Раздел 4'!AP22:AP22)+SUM('Раздел 4'!AR22:AR22)),"","Неверно!")</f>
      </c>
      <c r="B1457" s="300" t="s">
        <v>2407</v>
      </c>
      <c r="C1457" s="298" t="s">
        <v>1507</v>
      </c>
      <c r="D1457" s="298" t="s">
        <v>1503</v>
      </c>
      <c r="E1457" s="298" t="str">
        <f>CONCATENATE(SUM('Раздел 4'!AU22:AU22),"&lt;=",SUM('Раздел 4'!AP22:AP22),"+",SUM('Раздел 4'!AR22:AR22))</f>
        <v>0&lt;=1+3</v>
      </c>
      <c r="F1457" s="278"/>
    </row>
    <row r="1458" spans="1:6" s="180" customFormat="1" ht="25.5">
      <c r="A1458" s="302">
        <f>IF((SUM('Раздел 4'!AU23:AU23)&lt;=SUM('Раздел 4'!AP23:AP23)+SUM('Раздел 4'!AR23:AR23)),"","Неверно!")</f>
      </c>
      <c r="B1458" s="300" t="s">
        <v>2407</v>
      </c>
      <c r="C1458" s="298" t="s">
        <v>1508</v>
      </c>
      <c r="D1458" s="298" t="s">
        <v>1503</v>
      </c>
      <c r="E1458" s="298" t="str">
        <f>CONCATENATE(SUM('Раздел 4'!AU23:AU23),"&lt;=",SUM('Раздел 4'!AP23:AP23),"+",SUM('Раздел 4'!AR23:AR23))</f>
        <v>0&lt;=0+0</v>
      </c>
      <c r="F1458" s="278"/>
    </row>
    <row r="1459" spans="1:6" s="180" customFormat="1" ht="25.5">
      <c r="A1459" s="302">
        <f>IF((SUM('Раздел 4'!AU24:AU24)&lt;=SUM('Раздел 4'!AP24:AP24)+SUM('Раздел 4'!AR24:AR24)),"","Неверно!")</f>
      </c>
      <c r="B1459" s="300" t="s">
        <v>2407</v>
      </c>
      <c r="C1459" s="298" t="s">
        <v>1509</v>
      </c>
      <c r="D1459" s="298" t="s">
        <v>1503</v>
      </c>
      <c r="E1459" s="298" t="str">
        <f>CONCATENATE(SUM('Раздел 4'!AU24:AU24),"&lt;=",SUM('Раздел 4'!AP24:AP24),"+",SUM('Раздел 4'!AR24:AR24))</f>
        <v>0&lt;=5+1</v>
      </c>
      <c r="F1459" s="278"/>
    </row>
    <row r="1460" spans="1:6" s="180" customFormat="1" ht="25.5">
      <c r="A1460" s="302">
        <f>IF((SUM('Раздел 4'!AU25:AU25)&lt;=SUM('Раздел 4'!AP25:AP25)+SUM('Раздел 4'!AR25:AR25)),"","Неверно!")</f>
      </c>
      <c r="B1460" s="300" t="s">
        <v>2407</v>
      </c>
      <c r="C1460" s="298" t="s">
        <v>1510</v>
      </c>
      <c r="D1460" s="298" t="s">
        <v>1503</v>
      </c>
      <c r="E1460" s="298" t="str">
        <f>CONCATENATE(SUM('Раздел 4'!AU25:AU25),"&lt;=",SUM('Раздел 4'!AP25:AP25),"+",SUM('Раздел 4'!AR25:AR25))</f>
        <v>0&lt;=4+0</v>
      </c>
      <c r="F1460" s="278"/>
    </row>
    <row r="1461" spans="1:6" s="180" customFormat="1" ht="25.5">
      <c r="A1461" s="302">
        <f>IF((SUM('Раздел 4'!AU26:AU26)&lt;=SUM('Раздел 4'!AP26:AP26)+SUM('Раздел 4'!AR26:AR26)),"","Неверно!")</f>
      </c>
      <c r="B1461" s="300" t="s">
        <v>2407</v>
      </c>
      <c r="C1461" s="298" t="s">
        <v>1511</v>
      </c>
      <c r="D1461" s="298" t="s">
        <v>1503</v>
      </c>
      <c r="E1461" s="298" t="str">
        <f>CONCATENATE(SUM('Раздел 4'!AU26:AU26),"&lt;=",SUM('Раздел 4'!AP26:AP26),"+",SUM('Раздел 4'!AR26:AR26))</f>
        <v>0&lt;=0+0</v>
      </c>
      <c r="F1461" s="278"/>
    </row>
    <row r="1462" spans="1:6" s="180" customFormat="1" ht="25.5">
      <c r="A1462" s="302">
        <f>IF((SUM('Раздел 4'!AU27:AU27)&lt;=SUM('Раздел 4'!AP27:AP27)+SUM('Раздел 4'!AR27:AR27)),"","Неверно!")</f>
      </c>
      <c r="B1462" s="300" t="s">
        <v>2407</v>
      </c>
      <c r="C1462" s="298" t="s">
        <v>1512</v>
      </c>
      <c r="D1462" s="298" t="s">
        <v>1503</v>
      </c>
      <c r="E1462" s="298" t="str">
        <f>CONCATENATE(SUM('Раздел 4'!AU27:AU27),"&lt;=",SUM('Раздел 4'!AP27:AP27),"+",SUM('Раздел 4'!AR27:AR27))</f>
        <v>0&lt;=0+0</v>
      </c>
      <c r="F1462" s="278"/>
    </row>
    <row r="1463" spans="1:6" s="180" customFormat="1" ht="25.5">
      <c r="A1463" s="302">
        <f>IF((SUM('Раздел 4'!AU28:AU28)&lt;=SUM('Раздел 4'!AP28:AP28)+SUM('Раздел 4'!AR28:AR28)),"","Неверно!")</f>
      </c>
      <c r="B1463" s="300" t="s">
        <v>2407</v>
      </c>
      <c r="C1463" s="298" t="s">
        <v>1513</v>
      </c>
      <c r="D1463" s="298" t="s">
        <v>1503</v>
      </c>
      <c r="E1463" s="298" t="str">
        <f>CONCATENATE(SUM('Раздел 4'!AU28:AU28),"&lt;=",SUM('Раздел 4'!AP28:AP28),"+",SUM('Раздел 4'!AR28:AR28))</f>
        <v>0&lt;=0+0</v>
      </c>
      <c r="F1463" s="278"/>
    </row>
    <row r="1464" spans="1:6" s="180" customFormat="1" ht="25.5">
      <c r="A1464" s="302">
        <f>IF((SUM('Раздел 4'!AU11:AU11)&lt;=SUM('Раздел 4'!AP11:AP11)+SUM('Раздел 4'!AR11:AR11)),"","Неверно!")</f>
      </c>
      <c r="B1464" s="300" t="s">
        <v>2407</v>
      </c>
      <c r="C1464" s="298" t="s">
        <v>1514</v>
      </c>
      <c r="D1464" s="298" t="s">
        <v>1503</v>
      </c>
      <c r="E1464" s="298" t="str">
        <f>CONCATENATE(SUM('Раздел 4'!AU11:AU11),"&lt;=",SUM('Раздел 4'!AP11:AP11),"+",SUM('Раздел 4'!AR11:AR11))</f>
        <v>0&lt;=4+4</v>
      </c>
      <c r="F1464" s="278"/>
    </row>
    <row r="1465" spans="1:6" s="180" customFormat="1" ht="25.5">
      <c r="A1465" s="302">
        <f>IF((SUM('Раздел 4'!AU29:AU29)&lt;=SUM('Раздел 4'!AP29:AP29)+SUM('Раздел 4'!AR29:AR29)),"","Неверно!")</f>
      </c>
      <c r="B1465" s="300" t="s">
        <v>2407</v>
      </c>
      <c r="C1465" s="298" t="s">
        <v>1515</v>
      </c>
      <c r="D1465" s="298" t="s">
        <v>1503</v>
      </c>
      <c r="E1465" s="298" t="str">
        <f>CONCATENATE(SUM('Раздел 4'!AU29:AU29),"&lt;=",SUM('Раздел 4'!AP29:AP29),"+",SUM('Раздел 4'!AR29:AR29))</f>
        <v>0&lt;=0+0</v>
      </c>
      <c r="F1465" s="278"/>
    </row>
    <row r="1466" spans="1:6" s="180" customFormat="1" ht="25.5">
      <c r="A1466" s="302">
        <f>IF((SUM('Раздел 4'!AU30:AU30)&lt;=SUM('Раздел 4'!AP30:AP30)+SUM('Раздел 4'!AR30:AR30)),"","Неверно!")</f>
      </c>
      <c r="B1466" s="300" t="s">
        <v>2407</v>
      </c>
      <c r="C1466" s="298" t="s">
        <v>1516</v>
      </c>
      <c r="D1466" s="298" t="s">
        <v>1503</v>
      </c>
      <c r="E1466" s="298" t="str">
        <f>CONCATENATE(SUM('Раздел 4'!AU30:AU30),"&lt;=",SUM('Раздел 4'!AP30:AP30),"+",SUM('Раздел 4'!AR30:AR30))</f>
        <v>0&lt;=0+0</v>
      </c>
      <c r="F1466" s="278"/>
    </row>
    <row r="1467" spans="1:6" s="180" customFormat="1" ht="25.5">
      <c r="A1467" s="302">
        <f>IF((SUM('Раздел 4'!AU31:AU31)&lt;=SUM('Раздел 4'!AP31:AP31)+SUM('Раздел 4'!AR31:AR31)),"","Неверно!")</f>
      </c>
      <c r="B1467" s="300" t="s">
        <v>2407</v>
      </c>
      <c r="C1467" s="298" t="s">
        <v>1517</v>
      </c>
      <c r="D1467" s="298" t="s">
        <v>1503</v>
      </c>
      <c r="E1467" s="298" t="str">
        <f>CONCATENATE(SUM('Раздел 4'!AU31:AU31),"&lt;=",SUM('Раздел 4'!AP31:AP31),"+",SUM('Раздел 4'!AR31:AR31))</f>
        <v>0&lt;=0+1</v>
      </c>
      <c r="F1467" s="278"/>
    </row>
    <row r="1468" spans="1:6" s="180" customFormat="1" ht="25.5">
      <c r="A1468" s="302">
        <f>IF((SUM('Раздел 4'!AU32:AU32)&lt;=SUM('Раздел 4'!AP32:AP32)+SUM('Раздел 4'!AR32:AR32)),"","Неверно!")</f>
      </c>
      <c r="B1468" s="300" t="s">
        <v>2407</v>
      </c>
      <c r="C1468" s="298" t="s">
        <v>1518</v>
      </c>
      <c r="D1468" s="298" t="s">
        <v>1503</v>
      </c>
      <c r="E1468" s="298" t="str">
        <f>CONCATENATE(SUM('Раздел 4'!AU32:AU32),"&lt;=",SUM('Раздел 4'!AP32:AP32),"+",SUM('Раздел 4'!AR32:AR32))</f>
        <v>0&lt;=2+0</v>
      </c>
      <c r="F1468" s="278"/>
    </row>
    <row r="1469" spans="1:6" s="180" customFormat="1" ht="25.5">
      <c r="A1469" s="302">
        <f>IF((SUM('Раздел 4'!AU33:AU33)&lt;=SUM('Раздел 4'!AP33:AP33)+SUM('Раздел 4'!AR33:AR33)),"","Неверно!")</f>
      </c>
      <c r="B1469" s="300" t="s">
        <v>2407</v>
      </c>
      <c r="C1469" s="298" t="s">
        <v>1519</v>
      </c>
      <c r="D1469" s="298" t="s">
        <v>1503</v>
      </c>
      <c r="E1469" s="298" t="str">
        <f>CONCATENATE(SUM('Раздел 4'!AU33:AU33),"&lt;=",SUM('Раздел 4'!AP33:AP33),"+",SUM('Раздел 4'!AR33:AR33))</f>
        <v>0&lt;=0+0</v>
      </c>
      <c r="F1469" s="278"/>
    </row>
    <row r="1470" spans="1:6" s="180" customFormat="1" ht="25.5">
      <c r="A1470" s="302">
        <f>IF((SUM('Раздел 4'!AU34:AU34)&lt;=SUM('Раздел 4'!AP34:AP34)+SUM('Раздел 4'!AR34:AR34)),"","Неверно!")</f>
      </c>
      <c r="B1470" s="300" t="s">
        <v>2407</v>
      </c>
      <c r="C1470" s="298" t="s">
        <v>1520</v>
      </c>
      <c r="D1470" s="298" t="s">
        <v>1503</v>
      </c>
      <c r="E1470" s="298" t="str">
        <f>CONCATENATE(SUM('Раздел 4'!AU34:AU34),"&lt;=",SUM('Раздел 4'!AP34:AP34),"+",SUM('Раздел 4'!AR34:AR34))</f>
        <v>0&lt;=6+10</v>
      </c>
      <c r="F1470" s="278"/>
    </row>
    <row r="1471" spans="1:6" s="180" customFormat="1" ht="25.5">
      <c r="A1471" s="302">
        <f>IF((SUM('Раздел 4'!AU35:AU35)&lt;=SUM('Раздел 4'!AP35:AP35)+SUM('Раздел 4'!AR35:AR35)),"","Неверно!")</f>
      </c>
      <c r="B1471" s="300" t="s">
        <v>2407</v>
      </c>
      <c r="C1471" s="298" t="s">
        <v>1521</v>
      </c>
      <c r="D1471" s="298" t="s">
        <v>1503</v>
      </c>
      <c r="E1471" s="298" t="str">
        <f>CONCATENATE(SUM('Раздел 4'!AU35:AU35),"&lt;=",SUM('Раздел 4'!AP35:AP35),"+",SUM('Раздел 4'!AR35:AR35))</f>
        <v>0&lt;=0+0</v>
      </c>
      <c r="F1471" s="278"/>
    </row>
    <row r="1472" spans="1:6" s="180" customFormat="1" ht="25.5">
      <c r="A1472" s="302">
        <f>IF((SUM('Раздел 4'!AU36:AU36)&lt;=SUM('Раздел 4'!AP36:AP36)+SUM('Раздел 4'!AR36:AR36)),"","Неверно!")</f>
      </c>
      <c r="B1472" s="300" t="s">
        <v>2407</v>
      </c>
      <c r="C1472" s="298" t="s">
        <v>1522</v>
      </c>
      <c r="D1472" s="298" t="s">
        <v>1503</v>
      </c>
      <c r="E1472" s="298" t="str">
        <f>CONCATENATE(SUM('Раздел 4'!AU36:AU36),"&lt;=",SUM('Раздел 4'!AP36:AP36),"+",SUM('Раздел 4'!AR36:AR36))</f>
        <v>0&lt;=8+2</v>
      </c>
      <c r="F1472" s="278"/>
    </row>
    <row r="1473" spans="1:6" s="180" customFormat="1" ht="25.5">
      <c r="A1473" s="302">
        <f>IF((SUM('Раздел 4'!AU37:AU37)&lt;=SUM('Раздел 4'!AP37:AP37)+SUM('Раздел 4'!AR37:AR37)),"","Неверно!")</f>
      </c>
      <c r="B1473" s="300" t="s">
        <v>2407</v>
      </c>
      <c r="C1473" s="298" t="s">
        <v>1523</v>
      </c>
      <c r="D1473" s="298" t="s">
        <v>1503</v>
      </c>
      <c r="E1473" s="298" t="str">
        <f>CONCATENATE(SUM('Раздел 4'!AU37:AU37),"&lt;=",SUM('Раздел 4'!AP37:AP37),"+",SUM('Раздел 4'!AR37:AR37))</f>
        <v>0&lt;=0+0</v>
      </c>
      <c r="F1473" s="278"/>
    </row>
    <row r="1474" spans="1:6" s="180" customFormat="1" ht="25.5">
      <c r="A1474" s="302">
        <f>IF((SUM('Раздел 4'!AU38:AU38)&lt;=SUM('Раздел 4'!AP38:AP38)+SUM('Раздел 4'!AR38:AR38)),"","Неверно!")</f>
      </c>
      <c r="B1474" s="300" t="s">
        <v>2407</v>
      </c>
      <c r="C1474" s="298" t="s">
        <v>1524</v>
      </c>
      <c r="D1474" s="298" t="s">
        <v>1503</v>
      </c>
      <c r="E1474" s="298" t="str">
        <f>CONCATENATE(SUM('Раздел 4'!AU38:AU38),"&lt;=",SUM('Раздел 4'!AP38:AP38),"+",SUM('Раздел 4'!AR38:AR38))</f>
        <v>0&lt;=0+0</v>
      </c>
      <c r="F1474" s="278"/>
    </row>
    <row r="1475" spans="1:6" s="180" customFormat="1" ht="25.5">
      <c r="A1475" s="302">
        <f>IF((SUM('Раздел 4'!AU12:AU12)&lt;=SUM('Раздел 4'!AP12:AP12)+SUM('Раздел 4'!AR12:AR12)),"","Неверно!")</f>
      </c>
      <c r="B1475" s="300" t="s">
        <v>2407</v>
      </c>
      <c r="C1475" s="298" t="s">
        <v>1525</v>
      </c>
      <c r="D1475" s="298" t="s">
        <v>1503</v>
      </c>
      <c r="E1475" s="298" t="str">
        <f>CONCATENATE(SUM('Раздел 4'!AU12:AU12),"&lt;=",SUM('Раздел 4'!AP12:AP12),"+",SUM('Раздел 4'!AR12:AR12))</f>
        <v>0&lt;=0+0</v>
      </c>
      <c r="F1475" s="278"/>
    </row>
    <row r="1476" spans="1:6" s="180" customFormat="1" ht="25.5">
      <c r="A1476" s="302">
        <f>IF((SUM('Раздел 4'!AU39:AU39)&lt;=SUM('Раздел 4'!AP39:AP39)+SUM('Раздел 4'!AR39:AR39)),"","Неверно!")</f>
      </c>
      <c r="B1476" s="300" t="s">
        <v>2407</v>
      </c>
      <c r="C1476" s="298" t="s">
        <v>1526</v>
      </c>
      <c r="D1476" s="298" t="s">
        <v>1503</v>
      </c>
      <c r="E1476" s="298" t="str">
        <f>CONCATENATE(SUM('Раздел 4'!AU39:AU39),"&lt;=",SUM('Раздел 4'!AP39:AP39),"+",SUM('Раздел 4'!AR39:AR39))</f>
        <v>0&lt;=2+1</v>
      </c>
      <c r="F1476" s="278"/>
    </row>
    <row r="1477" spans="1:6" s="180" customFormat="1" ht="25.5">
      <c r="A1477" s="302">
        <f>IF((SUM('Раздел 4'!AU40:AU40)&lt;=SUM('Раздел 4'!AP40:AP40)+SUM('Раздел 4'!AR40:AR40)),"","Неверно!")</f>
      </c>
      <c r="B1477" s="300" t="s">
        <v>2407</v>
      </c>
      <c r="C1477" s="298" t="s">
        <v>1527</v>
      </c>
      <c r="D1477" s="298" t="s">
        <v>1503</v>
      </c>
      <c r="E1477" s="298" t="str">
        <f>CONCATENATE(SUM('Раздел 4'!AU40:AU40),"&lt;=",SUM('Раздел 4'!AP40:AP40),"+",SUM('Раздел 4'!AR40:AR40))</f>
        <v>0&lt;=0+0</v>
      </c>
      <c r="F1477" s="278"/>
    </row>
    <row r="1478" spans="1:6" s="180" customFormat="1" ht="25.5">
      <c r="A1478" s="302">
        <f>IF((SUM('Раздел 4'!AU41:AU41)&lt;=SUM('Раздел 4'!AP41:AP41)+SUM('Раздел 4'!AR41:AR41)),"","Неверно!")</f>
      </c>
      <c r="B1478" s="300" t="s">
        <v>2407</v>
      </c>
      <c r="C1478" s="298" t="s">
        <v>1528</v>
      </c>
      <c r="D1478" s="298" t="s">
        <v>1503</v>
      </c>
      <c r="E1478" s="298" t="str">
        <f>CONCATENATE(SUM('Раздел 4'!AU41:AU41),"&lt;=",SUM('Раздел 4'!AP41:AP41),"+",SUM('Раздел 4'!AR41:AR41))</f>
        <v>0&lt;=0+0</v>
      </c>
      <c r="F1478" s="278"/>
    </row>
    <row r="1479" spans="1:6" s="180" customFormat="1" ht="25.5">
      <c r="A1479" s="302">
        <f>IF((SUM('Раздел 4'!AU42:AU42)&lt;=SUM('Раздел 4'!AP42:AP42)+SUM('Раздел 4'!AR42:AR42)),"","Неверно!")</f>
      </c>
      <c r="B1479" s="300" t="s">
        <v>2407</v>
      </c>
      <c r="C1479" s="298" t="s">
        <v>1529</v>
      </c>
      <c r="D1479" s="298" t="s">
        <v>1503</v>
      </c>
      <c r="E1479" s="298" t="str">
        <f>CONCATENATE(SUM('Раздел 4'!AU42:AU42),"&lt;=",SUM('Раздел 4'!AP42:AP42),"+",SUM('Раздел 4'!AR42:AR42))</f>
        <v>0&lt;=1+0</v>
      </c>
      <c r="F1479" s="278"/>
    </row>
    <row r="1480" spans="1:6" s="180" customFormat="1" ht="25.5">
      <c r="A1480" s="302">
        <f>IF((SUM('Раздел 4'!AU43:AU43)&lt;=SUM('Раздел 4'!AP43:AP43)+SUM('Раздел 4'!AR43:AR43)),"","Неверно!")</f>
      </c>
      <c r="B1480" s="300" t="s">
        <v>2407</v>
      </c>
      <c r="C1480" s="298" t="s">
        <v>1530</v>
      </c>
      <c r="D1480" s="298" t="s">
        <v>1503</v>
      </c>
      <c r="E1480" s="298" t="str">
        <f>CONCATENATE(SUM('Раздел 4'!AU43:AU43),"&lt;=",SUM('Раздел 4'!AP43:AP43),"+",SUM('Раздел 4'!AR43:AR43))</f>
        <v>0&lt;=2+1</v>
      </c>
      <c r="F1480" s="278"/>
    </row>
    <row r="1481" spans="1:6" s="180" customFormat="1" ht="25.5">
      <c r="A1481" s="302">
        <f>IF((SUM('Раздел 4'!AU44:AU44)&lt;=SUM('Раздел 4'!AP44:AP44)+SUM('Раздел 4'!AR44:AR44)),"","Неверно!")</f>
      </c>
      <c r="B1481" s="300" t="s">
        <v>2407</v>
      </c>
      <c r="C1481" s="298" t="s">
        <v>1531</v>
      </c>
      <c r="D1481" s="298" t="s">
        <v>1503</v>
      </c>
      <c r="E1481" s="298" t="str">
        <f>CONCATENATE(SUM('Раздел 4'!AU44:AU44),"&lt;=",SUM('Раздел 4'!AP44:AP44),"+",SUM('Раздел 4'!AR44:AR44))</f>
        <v>0&lt;=0+0</v>
      </c>
      <c r="F1481" s="278"/>
    </row>
    <row r="1482" spans="1:6" s="180" customFormat="1" ht="25.5">
      <c r="A1482" s="302">
        <f>IF((SUM('Раздел 4'!AU45:AU45)&lt;=SUM('Раздел 4'!AP45:AP45)+SUM('Раздел 4'!AR45:AR45)),"","Неверно!")</f>
      </c>
      <c r="B1482" s="300" t="s">
        <v>2407</v>
      </c>
      <c r="C1482" s="298" t="s">
        <v>1532</v>
      </c>
      <c r="D1482" s="298" t="s">
        <v>1503</v>
      </c>
      <c r="E1482" s="298" t="str">
        <f>CONCATENATE(SUM('Раздел 4'!AU45:AU45),"&lt;=",SUM('Раздел 4'!AP45:AP45),"+",SUM('Раздел 4'!AR45:AR45))</f>
        <v>0&lt;=1+0</v>
      </c>
      <c r="F1482" s="278"/>
    </row>
    <row r="1483" spans="1:6" s="180" customFormat="1" ht="25.5">
      <c r="A1483" s="302">
        <f>IF((SUM('Раздел 4'!AU46:AU46)&lt;=SUM('Раздел 4'!AP46:AP46)+SUM('Раздел 4'!AR46:AR46)),"","Неверно!")</f>
      </c>
      <c r="B1483" s="300" t="s">
        <v>2407</v>
      </c>
      <c r="C1483" s="298" t="s">
        <v>1533</v>
      </c>
      <c r="D1483" s="298" t="s">
        <v>1503</v>
      </c>
      <c r="E1483" s="298" t="str">
        <f>CONCATENATE(SUM('Раздел 4'!AU46:AU46),"&lt;=",SUM('Раздел 4'!AP46:AP46),"+",SUM('Раздел 4'!AR46:AR46))</f>
        <v>0&lt;=1+0</v>
      </c>
      <c r="F1483" s="278"/>
    </row>
    <row r="1484" spans="1:6" s="180" customFormat="1" ht="25.5">
      <c r="A1484" s="302">
        <f>IF((SUM('Раздел 4'!AU47:AU47)&lt;=SUM('Раздел 4'!AP47:AP47)+SUM('Раздел 4'!AR47:AR47)),"","Неверно!")</f>
      </c>
      <c r="B1484" s="300" t="s">
        <v>2407</v>
      </c>
      <c r="C1484" s="298" t="s">
        <v>1534</v>
      </c>
      <c r="D1484" s="298" t="s">
        <v>1503</v>
      </c>
      <c r="E1484" s="298" t="str">
        <f>CONCATENATE(SUM('Раздел 4'!AU47:AU47),"&lt;=",SUM('Раздел 4'!AP47:AP47),"+",SUM('Раздел 4'!AR47:AR47))</f>
        <v>0&lt;=1+1</v>
      </c>
      <c r="F1484" s="278"/>
    </row>
    <row r="1485" spans="1:6" s="180" customFormat="1" ht="25.5">
      <c r="A1485" s="302">
        <f>IF((SUM('Раздел 4'!AU48:AU48)&lt;=SUM('Раздел 4'!AP48:AP48)+SUM('Раздел 4'!AR48:AR48)),"","Неверно!")</f>
      </c>
      <c r="B1485" s="300" t="s">
        <v>2407</v>
      </c>
      <c r="C1485" s="298" t="s">
        <v>1535</v>
      </c>
      <c r="D1485" s="298" t="s">
        <v>1503</v>
      </c>
      <c r="E1485" s="298" t="str">
        <f>CONCATENATE(SUM('Раздел 4'!AU48:AU48),"&lt;=",SUM('Раздел 4'!AP48:AP48),"+",SUM('Раздел 4'!AR48:AR48))</f>
        <v>0&lt;=0+0</v>
      </c>
      <c r="F1485" s="278"/>
    </row>
    <row r="1486" spans="1:6" s="180" customFormat="1" ht="25.5">
      <c r="A1486" s="302">
        <f>IF((SUM('Раздел 4'!AU13:AU13)&lt;=SUM('Раздел 4'!AP13:AP13)+SUM('Раздел 4'!AR13:AR13)),"","Неверно!")</f>
      </c>
      <c r="B1486" s="300" t="s">
        <v>2407</v>
      </c>
      <c r="C1486" s="298" t="s">
        <v>1536</v>
      </c>
      <c r="D1486" s="298" t="s">
        <v>1503</v>
      </c>
      <c r="E1486" s="298" t="str">
        <f>CONCATENATE(SUM('Раздел 4'!AU13:AU13),"&lt;=",SUM('Раздел 4'!AP13:AP13),"+",SUM('Раздел 4'!AR13:AR13))</f>
        <v>0&lt;=8+3</v>
      </c>
      <c r="F1486" s="278"/>
    </row>
    <row r="1487" spans="1:6" s="180" customFormat="1" ht="25.5">
      <c r="A1487" s="302">
        <f>IF((SUM('Раздел 4'!AU49:AU49)&lt;=SUM('Раздел 4'!AP49:AP49)+SUM('Раздел 4'!AR49:AR49)),"","Неверно!")</f>
      </c>
      <c r="B1487" s="300" t="s">
        <v>2407</v>
      </c>
      <c r="C1487" s="298" t="s">
        <v>1537</v>
      </c>
      <c r="D1487" s="298" t="s">
        <v>1503</v>
      </c>
      <c r="E1487" s="298" t="str">
        <f>CONCATENATE(SUM('Раздел 4'!AU49:AU49),"&lt;=",SUM('Раздел 4'!AP49:AP49),"+",SUM('Раздел 4'!AR49:AR49))</f>
        <v>0&lt;=64+55</v>
      </c>
      <c r="F1487" s="278"/>
    </row>
    <row r="1488" spans="1:6" s="180" customFormat="1" ht="25.5">
      <c r="A1488" s="302">
        <f>IF((SUM('Раздел 4'!AU50:AU50)&lt;=SUM('Раздел 4'!AP50:AP50)+SUM('Раздел 4'!AR50:AR50)),"","Неверно!")</f>
      </c>
      <c r="B1488" s="300" t="s">
        <v>2407</v>
      </c>
      <c r="C1488" s="298" t="s">
        <v>1538</v>
      </c>
      <c r="D1488" s="298" t="s">
        <v>1503</v>
      </c>
      <c r="E1488" s="298" t="str">
        <f>CONCATENATE(SUM('Раздел 4'!AU50:AU50),"&lt;=",SUM('Раздел 4'!AP50:AP50),"+",SUM('Раздел 4'!AR50:AR50))</f>
        <v>0&lt;=35+46</v>
      </c>
      <c r="F1488" s="278"/>
    </row>
    <row r="1489" spans="1:6" s="180" customFormat="1" ht="25.5">
      <c r="A1489" s="302">
        <f>IF((SUM('Раздел 4'!AU51:AU51)&lt;=SUM('Раздел 4'!AP51:AP51)+SUM('Раздел 4'!AR51:AR51)),"","Неверно!")</f>
      </c>
      <c r="B1489" s="300" t="s">
        <v>2407</v>
      </c>
      <c r="C1489" s="298" t="s">
        <v>1539</v>
      </c>
      <c r="D1489" s="298" t="s">
        <v>1503</v>
      </c>
      <c r="E1489" s="298" t="str">
        <f>CONCATENATE(SUM('Раздел 4'!AU51:AU51),"&lt;=",SUM('Раздел 4'!AP51:AP51),"+",SUM('Раздел 4'!AR51:AR51))</f>
        <v>0&lt;=10+14</v>
      </c>
      <c r="F1489" s="278"/>
    </row>
    <row r="1490" spans="1:6" s="180" customFormat="1" ht="25.5">
      <c r="A1490" s="302">
        <f>IF((SUM('Раздел 4'!AU52:AU52)&lt;=SUM('Раздел 4'!AP52:AP52)+SUM('Раздел 4'!AR52:AR52)),"","Неверно!")</f>
      </c>
      <c r="B1490" s="300" t="s">
        <v>2407</v>
      </c>
      <c r="C1490" s="298" t="s">
        <v>1540</v>
      </c>
      <c r="D1490" s="298" t="s">
        <v>1503</v>
      </c>
      <c r="E1490" s="298" t="str">
        <f>CONCATENATE(SUM('Раздел 4'!AU52:AU52),"&lt;=",SUM('Раздел 4'!AP52:AP52),"+",SUM('Раздел 4'!AR52:AR52))</f>
        <v>0&lt;=62+55</v>
      </c>
      <c r="F1490" s="278"/>
    </row>
    <row r="1491" spans="1:6" s="180" customFormat="1" ht="25.5">
      <c r="A1491" s="302">
        <f>IF((SUM('Раздел 4'!AU53:AU53)&lt;=SUM('Раздел 4'!AP53:AP53)+SUM('Раздел 4'!AR53:AR53)),"","Неверно!")</f>
      </c>
      <c r="B1491" s="300" t="s">
        <v>2407</v>
      </c>
      <c r="C1491" s="298" t="s">
        <v>1541</v>
      </c>
      <c r="D1491" s="298" t="s">
        <v>1503</v>
      </c>
      <c r="E1491" s="298" t="str">
        <f>CONCATENATE(SUM('Раздел 4'!AU53:AU53),"&lt;=",SUM('Раздел 4'!AP53:AP53),"+",SUM('Раздел 4'!AR53:AR53))</f>
        <v>0&lt;=0+0</v>
      </c>
      <c r="F1491" s="278"/>
    </row>
    <row r="1492" spans="1:6" s="180" customFormat="1" ht="25.5">
      <c r="A1492" s="302">
        <f>IF((SUM('Раздел 4'!AU54:AU54)&lt;=SUM('Раздел 4'!AP54:AP54)+SUM('Раздел 4'!AR54:AR54)),"","Неверно!")</f>
      </c>
      <c r="B1492" s="300" t="s">
        <v>2407</v>
      </c>
      <c r="C1492" s="298" t="s">
        <v>1542</v>
      </c>
      <c r="D1492" s="298" t="s">
        <v>1503</v>
      </c>
      <c r="E1492" s="298" t="str">
        <f>CONCATENATE(SUM('Раздел 4'!AU54:AU54),"&lt;=",SUM('Раздел 4'!AP54:AP54),"+",SUM('Раздел 4'!AR54:AR54))</f>
        <v>0&lt;=2+0</v>
      </c>
      <c r="F1492" s="278"/>
    </row>
    <row r="1493" spans="1:6" s="180" customFormat="1" ht="25.5">
      <c r="A1493" s="302">
        <f>IF((SUM('Раздел 4'!AU55:AU55)&lt;=SUM('Раздел 4'!AP55:AP55)+SUM('Раздел 4'!AR55:AR55)),"","Неверно!")</f>
      </c>
      <c r="B1493" s="300" t="s">
        <v>2407</v>
      </c>
      <c r="C1493" s="298" t="s">
        <v>1543</v>
      </c>
      <c r="D1493" s="298" t="s">
        <v>1503</v>
      </c>
      <c r="E1493" s="298" t="str">
        <f>CONCATENATE(SUM('Раздел 4'!AU55:AU55),"&lt;=",SUM('Раздел 4'!AP55:AP55),"+",SUM('Раздел 4'!AR55:AR55))</f>
        <v>0&lt;=14+18</v>
      </c>
      <c r="F1493" s="278"/>
    </row>
    <row r="1494" spans="1:6" s="180" customFormat="1" ht="25.5">
      <c r="A1494" s="302">
        <f>IF((SUM('Раздел 4'!AU56:AU56)&lt;=SUM('Раздел 4'!AP56:AP56)+SUM('Раздел 4'!AR56:AR56)),"","Неверно!")</f>
      </c>
      <c r="B1494" s="300" t="s">
        <v>2407</v>
      </c>
      <c r="C1494" s="298" t="s">
        <v>1544</v>
      </c>
      <c r="D1494" s="298" t="s">
        <v>1503</v>
      </c>
      <c r="E1494" s="298" t="str">
        <f>CONCATENATE(SUM('Раздел 4'!AU56:AU56),"&lt;=",SUM('Раздел 4'!AP56:AP56),"+",SUM('Раздел 4'!AR56:AR56))</f>
        <v>0&lt;=27+20</v>
      </c>
      <c r="F1494" s="278"/>
    </row>
    <row r="1495" spans="1:6" s="180" customFormat="1" ht="25.5">
      <c r="A1495" s="302">
        <f>IF((SUM('Раздел 4'!AU57:AU57)&lt;=SUM('Раздел 4'!AP57:AP57)+SUM('Раздел 4'!AR57:AR57)),"","Неверно!")</f>
      </c>
      <c r="B1495" s="300" t="s">
        <v>2407</v>
      </c>
      <c r="C1495" s="298" t="s">
        <v>1545</v>
      </c>
      <c r="D1495" s="298" t="s">
        <v>1503</v>
      </c>
      <c r="E1495" s="298" t="str">
        <f>CONCATENATE(SUM('Раздел 4'!AU57:AU57),"&lt;=",SUM('Раздел 4'!AP57:AP57),"+",SUM('Раздел 4'!AR57:AR57))</f>
        <v>0&lt;=15+14</v>
      </c>
      <c r="F1495" s="278"/>
    </row>
    <row r="1496" spans="1:6" s="180" customFormat="1" ht="25.5">
      <c r="A1496" s="302">
        <f>IF((SUM('Раздел 4'!AU58:AU58)&lt;=SUM('Раздел 4'!AP58:AP58)+SUM('Раздел 4'!AR58:AR58)),"","Неверно!")</f>
      </c>
      <c r="B1496" s="300" t="s">
        <v>2407</v>
      </c>
      <c r="C1496" s="298" t="s">
        <v>1546</v>
      </c>
      <c r="D1496" s="298" t="s">
        <v>1503</v>
      </c>
      <c r="E1496" s="298" t="str">
        <f>CONCATENATE(SUM('Раздел 4'!AU58:AU58),"&lt;=",SUM('Раздел 4'!AP58:AP58),"+",SUM('Раздел 4'!AR58:AR58))</f>
        <v>0&lt;=8+3</v>
      </c>
      <c r="F1496" s="278"/>
    </row>
    <row r="1497" spans="1:6" s="180" customFormat="1" ht="25.5">
      <c r="A1497" s="302">
        <f>IF((SUM('Раздел 4'!AU14:AU14)&lt;=SUM('Раздел 4'!AP14:AP14)+SUM('Раздел 4'!AR14:AR14)),"","Неверно!")</f>
      </c>
      <c r="B1497" s="300" t="s">
        <v>2407</v>
      </c>
      <c r="C1497" s="298" t="s">
        <v>1547</v>
      </c>
      <c r="D1497" s="298" t="s">
        <v>1503</v>
      </c>
      <c r="E1497" s="298" t="str">
        <f>CONCATENATE(SUM('Раздел 4'!AU14:AU14),"&lt;=",SUM('Раздел 4'!AP14:AP14),"+",SUM('Раздел 4'!AR14:AR14))</f>
        <v>0&lt;=0+0</v>
      </c>
      <c r="F1497" s="278"/>
    </row>
    <row r="1498" spans="1:6" s="180" customFormat="1" ht="25.5">
      <c r="A1498" s="302">
        <f>IF((SUM('Раздел 4'!AU59:AU59)&lt;=SUM('Раздел 4'!AP59:AP59)+SUM('Раздел 4'!AR59:AR59)),"","Неверно!")</f>
      </c>
      <c r="B1498" s="300" t="s">
        <v>2407</v>
      </c>
      <c r="C1498" s="298" t="s">
        <v>1548</v>
      </c>
      <c r="D1498" s="298" t="s">
        <v>1503</v>
      </c>
      <c r="E1498" s="298" t="str">
        <f>CONCATENATE(SUM('Раздел 4'!AU59:AU59),"&lt;=",SUM('Раздел 4'!AP59:AP59),"+",SUM('Раздел 4'!AR59:AR59))</f>
        <v>0&lt;=1+0</v>
      </c>
      <c r="F1498" s="278"/>
    </row>
    <row r="1499" spans="1:6" s="180" customFormat="1" ht="25.5">
      <c r="A1499" s="302">
        <f>IF((SUM('Раздел 4'!AU60:AU60)&lt;=SUM('Раздел 4'!AP60:AP60)+SUM('Раздел 4'!AR60:AR60)),"","Неверно!")</f>
      </c>
      <c r="B1499" s="300" t="s">
        <v>2407</v>
      </c>
      <c r="C1499" s="298" t="s">
        <v>1549</v>
      </c>
      <c r="D1499" s="298" t="s">
        <v>1503</v>
      </c>
      <c r="E1499" s="298" t="str">
        <f>CONCATENATE(SUM('Раздел 4'!AU60:AU60),"&lt;=",SUM('Раздел 4'!AP60:AP60),"+",SUM('Раздел 4'!AR60:AR60))</f>
        <v>0&lt;=0+0</v>
      </c>
      <c r="F1499" s="278"/>
    </row>
    <row r="1500" spans="1:6" s="180" customFormat="1" ht="25.5">
      <c r="A1500" s="302">
        <f>IF((SUM('Раздел 4'!AU61:AU61)&lt;=SUM('Раздел 4'!AP61:AP61)+SUM('Раздел 4'!AR61:AR61)),"","Неверно!")</f>
      </c>
      <c r="B1500" s="300" t="s">
        <v>2407</v>
      </c>
      <c r="C1500" s="298" t="s">
        <v>1550</v>
      </c>
      <c r="D1500" s="298" t="s">
        <v>1503</v>
      </c>
      <c r="E1500" s="298" t="str">
        <f>CONCATENATE(SUM('Раздел 4'!AU61:AU61),"&lt;=",SUM('Раздел 4'!AP61:AP61),"+",SUM('Раздел 4'!AR61:AR61))</f>
        <v>0&lt;=0+0</v>
      </c>
      <c r="F1500" s="278"/>
    </row>
    <row r="1501" spans="1:6" s="180" customFormat="1" ht="25.5">
      <c r="A1501" s="302">
        <f>IF((SUM('Раздел 4'!AU62:AU62)&lt;=SUM('Раздел 4'!AP62:AP62)+SUM('Раздел 4'!AR62:AR62)),"","Неверно!")</f>
      </c>
      <c r="B1501" s="300" t="s">
        <v>2407</v>
      </c>
      <c r="C1501" s="298" t="s">
        <v>1551</v>
      </c>
      <c r="D1501" s="298" t="s">
        <v>1503</v>
      </c>
      <c r="E1501" s="298" t="str">
        <f>CONCATENATE(SUM('Раздел 4'!AU62:AU62),"&lt;=",SUM('Раздел 4'!AP62:AP62),"+",SUM('Раздел 4'!AR62:AR62))</f>
        <v>0&lt;=0+0</v>
      </c>
      <c r="F1501" s="278"/>
    </row>
    <row r="1502" spans="1:6" s="180" customFormat="1" ht="25.5">
      <c r="A1502" s="302">
        <f>IF((SUM('Раздел 4'!AU63:AU63)&lt;=SUM('Раздел 4'!AP63:AP63)+SUM('Раздел 4'!AR63:AR63)),"","Неверно!")</f>
      </c>
      <c r="B1502" s="300" t="s">
        <v>2407</v>
      </c>
      <c r="C1502" s="298" t="s">
        <v>1552</v>
      </c>
      <c r="D1502" s="298" t="s">
        <v>1503</v>
      </c>
      <c r="E1502" s="298" t="str">
        <f>CONCATENATE(SUM('Раздел 4'!AU63:AU63),"&lt;=",SUM('Раздел 4'!AP63:AP63),"+",SUM('Раздел 4'!AR63:AR63))</f>
        <v>0&lt;=0+0</v>
      </c>
      <c r="F1502" s="278"/>
    </row>
    <row r="1503" spans="1:6" s="180" customFormat="1" ht="25.5">
      <c r="A1503" s="302">
        <f>IF((SUM('Раздел 4'!AU64:AU64)&lt;=SUM('Раздел 4'!AP64:AP64)+SUM('Раздел 4'!AR64:AR64)),"","Неверно!")</f>
      </c>
      <c r="B1503" s="300" t="s">
        <v>2407</v>
      </c>
      <c r="C1503" s="298" t="s">
        <v>1553</v>
      </c>
      <c r="D1503" s="298" t="s">
        <v>1503</v>
      </c>
      <c r="E1503" s="298" t="str">
        <f>CONCATENATE(SUM('Раздел 4'!AU64:AU64),"&lt;=",SUM('Раздел 4'!AP64:AP64),"+",SUM('Раздел 4'!AR64:AR64))</f>
        <v>0&lt;=0+0</v>
      </c>
      <c r="F1503" s="278"/>
    </row>
    <row r="1504" spans="1:6" s="180" customFormat="1" ht="25.5">
      <c r="A1504" s="302">
        <f>IF((SUM('Раздел 4'!AU65:AU65)&lt;=SUM('Раздел 4'!AP65:AP65)+SUM('Раздел 4'!AR65:AR65)),"","Неверно!")</f>
      </c>
      <c r="B1504" s="300" t="s">
        <v>2407</v>
      </c>
      <c r="C1504" s="298" t="s">
        <v>1554</v>
      </c>
      <c r="D1504" s="298" t="s">
        <v>1503</v>
      </c>
      <c r="E1504" s="298" t="str">
        <f>CONCATENATE(SUM('Раздел 4'!AU65:AU65),"&lt;=",SUM('Раздел 4'!AP65:AP65),"+",SUM('Раздел 4'!AR65:AR65))</f>
        <v>0&lt;=0+0</v>
      </c>
      <c r="F1504" s="278"/>
    </row>
    <row r="1505" spans="1:6" s="180" customFormat="1" ht="25.5">
      <c r="A1505" s="302">
        <f>IF((SUM('Раздел 4'!AU66:AU66)&lt;=SUM('Раздел 4'!AP66:AP66)+SUM('Раздел 4'!AR66:AR66)),"","Неверно!")</f>
      </c>
      <c r="B1505" s="300" t="s">
        <v>2407</v>
      </c>
      <c r="C1505" s="298" t="s">
        <v>1555</v>
      </c>
      <c r="D1505" s="298" t="s">
        <v>1503</v>
      </c>
      <c r="E1505" s="298" t="str">
        <f>CONCATENATE(SUM('Раздел 4'!AU66:AU66),"&lt;=",SUM('Раздел 4'!AP66:AP66),"+",SUM('Раздел 4'!AR66:AR66))</f>
        <v>0&lt;=0+0</v>
      </c>
      <c r="F1505" s="278"/>
    </row>
    <row r="1506" spans="1:6" s="180" customFormat="1" ht="25.5">
      <c r="A1506" s="302">
        <f>IF((SUM('Раздел 4'!AU67:AU67)&lt;=SUM('Раздел 4'!AP67:AP67)+SUM('Раздел 4'!AR67:AR67)),"","Неверно!")</f>
      </c>
      <c r="B1506" s="300" t="s">
        <v>2407</v>
      </c>
      <c r="C1506" s="298" t="s">
        <v>2408</v>
      </c>
      <c r="D1506" s="298" t="s">
        <v>1503</v>
      </c>
      <c r="E1506" s="298" t="str">
        <f>CONCATENATE(SUM('Раздел 4'!AU67:AU67),"&lt;=",SUM('Раздел 4'!AP67:AP67),"+",SUM('Раздел 4'!AR67:AR67))</f>
        <v>0&lt;=0+0</v>
      </c>
      <c r="F1506" s="278"/>
    </row>
    <row r="1507" spans="1:6" s="180" customFormat="1" ht="25.5">
      <c r="A1507" s="302">
        <f>IF((SUM('Раздел 4'!AU15:AU15)&lt;=SUM('Раздел 4'!AP15:AP15)+SUM('Раздел 4'!AR15:AR15)),"","Неверно!")</f>
      </c>
      <c r="B1507" s="300" t="s">
        <v>2407</v>
      </c>
      <c r="C1507" s="298" t="s">
        <v>1556</v>
      </c>
      <c r="D1507" s="298" t="s">
        <v>1503</v>
      </c>
      <c r="E1507" s="298" t="str">
        <f>CONCATENATE(SUM('Раздел 4'!AU15:AU15),"&lt;=",SUM('Раздел 4'!AP15:AP15),"+",SUM('Раздел 4'!AR15:AR15))</f>
        <v>0&lt;=1+1</v>
      </c>
      <c r="F1507" s="278"/>
    </row>
    <row r="1508" spans="1:6" s="180" customFormat="1" ht="25.5">
      <c r="A1508" s="302">
        <f>IF((SUM('Раздел 4'!AU16:AU16)&lt;=SUM('Раздел 4'!AP16:AP16)+SUM('Раздел 4'!AR16:AR16)),"","Неверно!")</f>
      </c>
      <c r="B1508" s="300" t="s">
        <v>2407</v>
      </c>
      <c r="C1508" s="298" t="s">
        <v>1557</v>
      </c>
      <c r="D1508" s="298" t="s">
        <v>1503</v>
      </c>
      <c r="E1508" s="298" t="str">
        <f>CONCATENATE(SUM('Раздел 4'!AU16:AU16),"&lt;=",SUM('Раздел 4'!AP16:AP16),"+",SUM('Раздел 4'!AR16:AR16))</f>
        <v>0&lt;=1+1</v>
      </c>
      <c r="F1508" s="278"/>
    </row>
    <row r="1509" spans="1:6" s="180" customFormat="1" ht="25.5">
      <c r="A1509" s="302">
        <f>IF((SUM('Раздел 4'!AU17:AU17)&lt;=SUM('Раздел 4'!AP17:AP17)+SUM('Раздел 4'!AR17:AR17)),"","Неверно!")</f>
      </c>
      <c r="B1509" s="300" t="s">
        <v>2407</v>
      </c>
      <c r="C1509" s="298" t="s">
        <v>1558</v>
      </c>
      <c r="D1509" s="298" t="s">
        <v>1503</v>
      </c>
      <c r="E1509" s="298" t="str">
        <f>CONCATENATE(SUM('Раздел 4'!AU17:AU17),"&lt;=",SUM('Раздел 4'!AP17:AP17),"+",SUM('Раздел 4'!AR17:AR17))</f>
        <v>0&lt;=8+19</v>
      </c>
      <c r="F1509" s="278"/>
    </row>
    <row r="1510" spans="1:6" s="180" customFormat="1" ht="25.5">
      <c r="A1510" s="302">
        <f>IF((SUM('Раздел 4'!AU18:AU18)&lt;=SUM('Раздел 4'!AP18:AP18)+SUM('Раздел 4'!AR18:AR18)),"","Неверно!")</f>
      </c>
      <c r="B1510" s="300" t="s">
        <v>2407</v>
      </c>
      <c r="C1510" s="298" t="s">
        <v>1559</v>
      </c>
      <c r="D1510" s="298" t="s">
        <v>1503</v>
      </c>
      <c r="E1510" s="298" t="str">
        <f>CONCATENATE(SUM('Раздел 4'!AU18:AU18),"&lt;=",SUM('Раздел 4'!AP18:AP18),"+",SUM('Раздел 4'!AR18:AR18))</f>
        <v>0&lt;=0+0</v>
      </c>
      <c r="F1510" s="278"/>
    </row>
    <row r="1511" spans="1:6" s="180" customFormat="1" ht="15.75">
      <c r="A1511" s="302">
        <f>IF((SUM('Раздел 4'!AU10:AU10)&lt;=SUM('Раздел 4'!AT10:AT10)),"","Неверно!")</f>
      </c>
      <c r="B1511" s="300" t="s">
        <v>2409</v>
      </c>
      <c r="C1511" s="298" t="s">
        <v>1560</v>
      </c>
      <c r="D1511" s="298" t="s">
        <v>1561</v>
      </c>
      <c r="E1511" s="298" t="str">
        <f>CONCATENATE(SUM('Раздел 4'!AU10:AU10),"&lt;=",SUM('Раздел 4'!AT10:AT10))</f>
        <v>0&lt;=0</v>
      </c>
      <c r="F1511" s="278"/>
    </row>
    <row r="1512" spans="1:6" s="180" customFormat="1" ht="15.75">
      <c r="A1512" s="302">
        <f>IF((SUM('Раздел 4'!AU19:AU19)&lt;=SUM('Раздел 4'!AT19:AT19)),"","Неверно!")</f>
      </c>
      <c r="B1512" s="300" t="s">
        <v>2409</v>
      </c>
      <c r="C1512" s="298" t="s">
        <v>1562</v>
      </c>
      <c r="D1512" s="298" t="s">
        <v>1561</v>
      </c>
      <c r="E1512" s="298" t="str">
        <f>CONCATENATE(SUM('Раздел 4'!AU19:AU19),"&lt;=",SUM('Раздел 4'!AT19:AT19))</f>
        <v>0&lt;=0</v>
      </c>
      <c r="F1512" s="278"/>
    </row>
    <row r="1513" spans="1:6" s="180" customFormat="1" ht="15.75">
      <c r="A1513" s="302">
        <f>IF((SUM('Раздел 4'!AU20:AU20)&lt;=SUM('Раздел 4'!AT20:AT20)),"","Неверно!")</f>
      </c>
      <c r="B1513" s="300" t="s">
        <v>2409</v>
      </c>
      <c r="C1513" s="298" t="s">
        <v>1563</v>
      </c>
      <c r="D1513" s="298" t="s">
        <v>1561</v>
      </c>
      <c r="E1513" s="298" t="str">
        <f>CONCATENATE(SUM('Раздел 4'!AU20:AU20),"&lt;=",SUM('Раздел 4'!AT20:AT20))</f>
        <v>0&lt;=0</v>
      </c>
      <c r="F1513" s="278"/>
    </row>
    <row r="1514" spans="1:6" s="180" customFormat="1" ht="15.75">
      <c r="A1514" s="302">
        <f>IF((SUM('Раздел 4'!AU21:AU21)&lt;=SUM('Раздел 4'!AT21:AT21)),"","Неверно!")</f>
      </c>
      <c r="B1514" s="300" t="s">
        <v>2409</v>
      </c>
      <c r="C1514" s="298" t="s">
        <v>1564</v>
      </c>
      <c r="D1514" s="298" t="s">
        <v>1561</v>
      </c>
      <c r="E1514" s="298" t="str">
        <f>CONCATENATE(SUM('Раздел 4'!AU21:AU21),"&lt;=",SUM('Раздел 4'!AT21:AT21))</f>
        <v>0&lt;=0</v>
      </c>
      <c r="F1514" s="278"/>
    </row>
    <row r="1515" spans="1:6" s="180" customFormat="1" ht="15.75">
      <c r="A1515" s="302">
        <f>IF((SUM('Раздел 4'!AU22:AU22)&lt;=SUM('Раздел 4'!AT22:AT22)),"","Неверно!")</f>
      </c>
      <c r="B1515" s="300" t="s">
        <v>2409</v>
      </c>
      <c r="C1515" s="298" t="s">
        <v>1565</v>
      </c>
      <c r="D1515" s="298" t="s">
        <v>1561</v>
      </c>
      <c r="E1515" s="298" t="str">
        <f>CONCATENATE(SUM('Раздел 4'!AU22:AU22),"&lt;=",SUM('Раздел 4'!AT22:AT22))</f>
        <v>0&lt;=0</v>
      </c>
      <c r="F1515" s="278"/>
    </row>
    <row r="1516" spans="1:6" s="180" customFormat="1" ht="15.75">
      <c r="A1516" s="302">
        <f>IF((SUM('Раздел 4'!AU23:AU23)&lt;=SUM('Раздел 4'!AT23:AT23)),"","Неверно!")</f>
      </c>
      <c r="B1516" s="300" t="s">
        <v>2409</v>
      </c>
      <c r="C1516" s="298" t="s">
        <v>1566</v>
      </c>
      <c r="D1516" s="298" t="s">
        <v>1561</v>
      </c>
      <c r="E1516" s="298" t="str">
        <f>CONCATENATE(SUM('Раздел 4'!AU23:AU23),"&lt;=",SUM('Раздел 4'!AT23:AT23))</f>
        <v>0&lt;=0</v>
      </c>
      <c r="F1516" s="278"/>
    </row>
    <row r="1517" spans="1:6" s="180" customFormat="1" ht="15.75">
      <c r="A1517" s="302">
        <f>IF((SUM('Раздел 4'!AU24:AU24)&lt;=SUM('Раздел 4'!AT24:AT24)),"","Неверно!")</f>
      </c>
      <c r="B1517" s="300" t="s">
        <v>2409</v>
      </c>
      <c r="C1517" s="298" t="s">
        <v>1567</v>
      </c>
      <c r="D1517" s="298" t="s">
        <v>1561</v>
      </c>
      <c r="E1517" s="298" t="str">
        <f>CONCATENATE(SUM('Раздел 4'!AU24:AU24),"&lt;=",SUM('Раздел 4'!AT24:AT24))</f>
        <v>0&lt;=0</v>
      </c>
      <c r="F1517" s="278"/>
    </row>
    <row r="1518" spans="1:6" s="180" customFormat="1" ht="15.75">
      <c r="A1518" s="302">
        <f>IF((SUM('Раздел 4'!AU25:AU25)&lt;=SUM('Раздел 4'!AT25:AT25)),"","Неверно!")</f>
      </c>
      <c r="B1518" s="300" t="s">
        <v>2409</v>
      </c>
      <c r="C1518" s="298" t="s">
        <v>1568</v>
      </c>
      <c r="D1518" s="298" t="s">
        <v>1561</v>
      </c>
      <c r="E1518" s="298" t="str">
        <f>CONCATENATE(SUM('Раздел 4'!AU25:AU25),"&lt;=",SUM('Раздел 4'!AT25:AT25))</f>
        <v>0&lt;=0</v>
      </c>
      <c r="F1518" s="278"/>
    </row>
    <row r="1519" spans="1:6" s="180" customFormat="1" ht="15.75">
      <c r="A1519" s="302">
        <f>IF((SUM('Раздел 4'!AU26:AU26)&lt;=SUM('Раздел 4'!AT26:AT26)),"","Неверно!")</f>
      </c>
      <c r="B1519" s="300" t="s">
        <v>2409</v>
      </c>
      <c r="C1519" s="298" t="s">
        <v>1569</v>
      </c>
      <c r="D1519" s="298" t="s">
        <v>1561</v>
      </c>
      <c r="E1519" s="298" t="str">
        <f>CONCATENATE(SUM('Раздел 4'!AU26:AU26),"&lt;=",SUM('Раздел 4'!AT26:AT26))</f>
        <v>0&lt;=0</v>
      </c>
      <c r="F1519" s="278"/>
    </row>
    <row r="1520" spans="1:6" s="180" customFormat="1" ht="15.75">
      <c r="A1520" s="302">
        <f>IF((SUM('Раздел 4'!AU27:AU27)&lt;=SUM('Раздел 4'!AT27:AT27)),"","Неверно!")</f>
      </c>
      <c r="B1520" s="300" t="s">
        <v>2409</v>
      </c>
      <c r="C1520" s="298" t="s">
        <v>1570</v>
      </c>
      <c r="D1520" s="298" t="s">
        <v>1561</v>
      </c>
      <c r="E1520" s="298" t="str">
        <f>CONCATENATE(SUM('Раздел 4'!AU27:AU27),"&lt;=",SUM('Раздел 4'!AT27:AT27))</f>
        <v>0&lt;=0</v>
      </c>
      <c r="F1520" s="278"/>
    </row>
    <row r="1521" spans="1:6" s="180" customFormat="1" ht="15.75">
      <c r="A1521" s="302">
        <f>IF((SUM('Раздел 4'!AU28:AU28)&lt;=SUM('Раздел 4'!AT28:AT28)),"","Неверно!")</f>
      </c>
      <c r="B1521" s="300" t="s">
        <v>2409</v>
      </c>
      <c r="C1521" s="298" t="s">
        <v>1571</v>
      </c>
      <c r="D1521" s="298" t="s">
        <v>1561</v>
      </c>
      <c r="E1521" s="298" t="str">
        <f>CONCATENATE(SUM('Раздел 4'!AU28:AU28),"&lt;=",SUM('Раздел 4'!AT28:AT28))</f>
        <v>0&lt;=0</v>
      </c>
      <c r="F1521" s="278"/>
    </row>
    <row r="1522" spans="1:6" s="180" customFormat="1" ht="15.75">
      <c r="A1522" s="302">
        <f>IF((SUM('Раздел 4'!AU11:AU11)&lt;=SUM('Раздел 4'!AT11:AT11)),"","Неверно!")</f>
      </c>
      <c r="B1522" s="300" t="s">
        <v>2409</v>
      </c>
      <c r="C1522" s="298" t="s">
        <v>1572</v>
      </c>
      <c r="D1522" s="298" t="s">
        <v>1561</v>
      </c>
      <c r="E1522" s="298" t="str">
        <f>CONCATENATE(SUM('Раздел 4'!AU11:AU11),"&lt;=",SUM('Раздел 4'!AT11:AT11))</f>
        <v>0&lt;=0</v>
      </c>
      <c r="F1522" s="278"/>
    </row>
    <row r="1523" spans="1:6" s="180" customFormat="1" ht="15.75">
      <c r="A1523" s="302">
        <f>IF((SUM('Раздел 4'!AU29:AU29)&lt;=SUM('Раздел 4'!AT29:AT29)),"","Неверно!")</f>
      </c>
      <c r="B1523" s="300" t="s">
        <v>2409</v>
      </c>
      <c r="C1523" s="298" t="s">
        <v>1573</v>
      </c>
      <c r="D1523" s="298" t="s">
        <v>1561</v>
      </c>
      <c r="E1523" s="298" t="str">
        <f>CONCATENATE(SUM('Раздел 4'!AU29:AU29),"&lt;=",SUM('Раздел 4'!AT29:AT29))</f>
        <v>0&lt;=0</v>
      </c>
      <c r="F1523" s="278"/>
    </row>
    <row r="1524" spans="1:6" s="180" customFormat="1" ht="15.75">
      <c r="A1524" s="302">
        <f>IF((SUM('Раздел 4'!AU30:AU30)&lt;=SUM('Раздел 4'!AT30:AT30)),"","Неверно!")</f>
      </c>
      <c r="B1524" s="300" t="s">
        <v>2409</v>
      </c>
      <c r="C1524" s="298" t="s">
        <v>1574</v>
      </c>
      <c r="D1524" s="298" t="s">
        <v>1561</v>
      </c>
      <c r="E1524" s="298" t="str">
        <f>CONCATENATE(SUM('Раздел 4'!AU30:AU30),"&lt;=",SUM('Раздел 4'!AT30:AT30))</f>
        <v>0&lt;=0</v>
      </c>
      <c r="F1524" s="278"/>
    </row>
    <row r="1525" spans="1:6" s="180" customFormat="1" ht="15.75">
      <c r="A1525" s="302">
        <f>IF((SUM('Раздел 4'!AU31:AU31)&lt;=SUM('Раздел 4'!AT31:AT31)),"","Неверно!")</f>
      </c>
      <c r="B1525" s="300" t="s">
        <v>2409</v>
      </c>
      <c r="C1525" s="298" t="s">
        <v>1575</v>
      </c>
      <c r="D1525" s="298" t="s">
        <v>1561</v>
      </c>
      <c r="E1525" s="298" t="str">
        <f>CONCATENATE(SUM('Раздел 4'!AU31:AU31),"&lt;=",SUM('Раздел 4'!AT31:AT31))</f>
        <v>0&lt;=0</v>
      </c>
      <c r="F1525" s="278"/>
    </row>
    <row r="1526" spans="1:6" s="180" customFormat="1" ht="15.75">
      <c r="A1526" s="302">
        <f>IF((SUM('Раздел 4'!AU32:AU32)&lt;=SUM('Раздел 4'!AT32:AT32)),"","Неверно!")</f>
      </c>
      <c r="B1526" s="300" t="s">
        <v>2409</v>
      </c>
      <c r="C1526" s="298" t="s">
        <v>1576</v>
      </c>
      <c r="D1526" s="298" t="s">
        <v>1561</v>
      </c>
      <c r="E1526" s="298" t="str">
        <f>CONCATENATE(SUM('Раздел 4'!AU32:AU32),"&lt;=",SUM('Раздел 4'!AT32:AT32))</f>
        <v>0&lt;=0</v>
      </c>
      <c r="F1526" s="278"/>
    </row>
    <row r="1527" spans="1:6" s="180" customFormat="1" ht="15.75">
      <c r="A1527" s="302">
        <f>IF((SUM('Раздел 4'!AU33:AU33)&lt;=SUM('Раздел 4'!AT33:AT33)),"","Неверно!")</f>
      </c>
      <c r="B1527" s="300" t="s">
        <v>2409</v>
      </c>
      <c r="C1527" s="298" t="s">
        <v>1577</v>
      </c>
      <c r="D1527" s="298" t="s">
        <v>1561</v>
      </c>
      <c r="E1527" s="298" t="str">
        <f>CONCATENATE(SUM('Раздел 4'!AU33:AU33),"&lt;=",SUM('Раздел 4'!AT33:AT33))</f>
        <v>0&lt;=0</v>
      </c>
      <c r="F1527" s="278"/>
    </row>
    <row r="1528" spans="1:6" s="180" customFormat="1" ht="15.75">
      <c r="A1528" s="302">
        <f>IF((SUM('Раздел 4'!AU34:AU34)&lt;=SUM('Раздел 4'!AT34:AT34)),"","Неверно!")</f>
      </c>
      <c r="B1528" s="300" t="s">
        <v>2409</v>
      </c>
      <c r="C1528" s="298" t="s">
        <v>1578</v>
      </c>
      <c r="D1528" s="298" t="s">
        <v>1561</v>
      </c>
      <c r="E1528" s="298" t="str">
        <f>CONCATENATE(SUM('Раздел 4'!AU34:AU34),"&lt;=",SUM('Раздел 4'!AT34:AT34))</f>
        <v>0&lt;=0</v>
      </c>
      <c r="F1528" s="278"/>
    </row>
    <row r="1529" spans="1:6" s="180" customFormat="1" ht="15.75">
      <c r="A1529" s="302">
        <f>IF((SUM('Раздел 4'!AU35:AU35)&lt;=SUM('Раздел 4'!AT35:AT35)),"","Неверно!")</f>
      </c>
      <c r="B1529" s="300" t="s">
        <v>2409</v>
      </c>
      <c r="C1529" s="298" t="s">
        <v>1579</v>
      </c>
      <c r="D1529" s="298" t="s">
        <v>1561</v>
      </c>
      <c r="E1529" s="298" t="str">
        <f>CONCATENATE(SUM('Раздел 4'!AU35:AU35),"&lt;=",SUM('Раздел 4'!AT35:AT35))</f>
        <v>0&lt;=0</v>
      </c>
      <c r="F1529" s="278"/>
    </row>
    <row r="1530" spans="1:6" s="180" customFormat="1" ht="15.75">
      <c r="A1530" s="302">
        <f>IF((SUM('Раздел 4'!AU36:AU36)&lt;=SUM('Раздел 4'!AT36:AT36)),"","Неверно!")</f>
      </c>
      <c r="B1530" s="300" t="s">
        <v>2409</v>
      </c>
      <c r="C1530" s="298" t="s">
        <v>1580</v>
      </c>
      <c r="D1530" s="298" t="s">
        <v>1561</v>
      </c>
      <c r="E1530" s="298" t="str">
        <f>CONCATENATE(SUM('Раздел 4'!AU36:AU36),"&lt;=",SUM('Раздел 4'!AT36:AT36))</f>
        <v>0&lt;=0</v>
      </c>
      <c r="F1530" s="278"/>
    </row>
    <row r="1531" spans="1:6" s="180" customFormat="1" ht="15.75">
      <c r="A1531" s="302">
        <f>IF((SUM('Раздел 4'!AU37:AU37)&lt;=SUM('Раздел 4'!AT37:AT37)),"","Неверно!")</f>
      </c>
      <c r="B1531" s="300" t="s">
        <v>2409</v>
      </c>
      <c r="C1531" s="298" t="s">
        <v>1581</v>
      </c>
      <c r="D1531" s="298" t="s">
        <v>1561</v>
      </c>
      <c r="E1531" s="298" t="str">
        <f>CONCATENATE(SUM('Раздел 4'!AU37:AU37),"&lt;=",SUM('Раздел 4'!AT37:AT37))</f>
        <v>0&lt;=0</v>
      </c>
      <c r="F1531" s="278"/>
    </row>
    <row r="1532" spans="1:6" s="180" customFormat="1" ht="15.75">
      <c r="A1532" s="302">
        <f>IF((SUM('Раздел 4'!AU38:AU38)&lt;=SUM('Раздел 4'!AT38:AT38)),"","Неверно!")</f>
      </c>
      <c r="B1532" s="300" t="s">
        <v>2409</v>
      </c>
      <c r="C1532" s="298" t="s">
        <v>1582</v>
      </c>
      <c r="D1532" s="298" t="s">
        <v>1561</v>
      </c>
      <c r="E1532" s="298" t="str">
        <f>CONCATENATE(SUM('Раздел 4'!AU38:AU38),"&lt;=",SUM('Раздел 4'!AT38:AT38))</f>
        <v>0&lt;=0</v>
      </c>
      <c r="F1532" s="278"/>
    </row>
    <row r="1533" spans="1:6" s="180" customFormat="1" ht="15.75">
      <c r="A1533" s="302">
        <f>IF((SUM('Раздел 4'!AU12:AU12)&lt;=SUM('Раздел 4'!AT12:AT12)),"","Неверно!")</f>
      </c>
      <c r="B1533" s="300" t="s">
        <v>2409</v>
      </c>
      <c r="C1533" s="298" t="s">
        <v>1583</v>
      </c>
      <c r="D1533" s="298" t="s">
        <v>1561</v>
      </c>
      <c r="E1533" s="298" t="str">
        <f>CONCATENATE(SUM('Раздел 4'!AU12:AU12),"&lt;=",SUM('Раздел 4'!AT12:AT12))</f>
        <v>0&lt;=0</v>
      </c>
      <c r="F1533" s="278"/>
    </row>
    <row r="1534" spans="1:6" s="180" customFormat="1" ht="15.75">
      <c r="A1534" s="302">
        <f>IF((SUM('Раздел 4'!AU39:AU39)&lt;=SUM('Раздел 4'!AT39:AT39)),"","Неверно!")</f>
      </c>
      <c r="B1534" s="300" t="s">
        <v>2409</v>
      </c>
      <c r="C1534" s="298" t="s">
        <v>1584</v>
      </c>
      <c r="D1534" s="298" t="s">
        <v>1561</v>
      </c>
      <c r="E1534" s="298" t="str">
        <f>CONCATENATE(SUM('Раздел 4'!AU39:AU39),"&lt;=",SUM('Раздел 4'!AT39:AT39))</f>
        <v>0&lt;=0</v>
      </c>
      <c r="F1534" s="278"/>
    </row>
    <row r="1535" spans="1:6" s="180" customFormat="1" ht="15.75">
      <c r="A1535" s="302">
        <f>IF((SUM('Раздел 4'!AU40:AU40)&lt;=SUM('Раздел 4'!AT40:AT40)),"","Неверно!")</f>
      </c>
      <c r="B1535" s="300" t="s">
        <v>2409</v>
      </c>
      <c r="C1535" s="298" t="s">
        <v>1585</v>
      </c>
      <c r="D1535" s="298" t="s">
        <v>1561</v>
      </c>
      <c r="E1535" s="298" t="str">
        <f>CONCATENATE(SUM('Раздел 4'!AU40:AU40),"&lt;=",SUM('Раздел 4'!AT40:AT40))</f>
        <v>0&lt;=0</v>
      </c>
      <c r="F1535" s="278"/>
    </row>
    <row r="1536" spans="1:6" s="180" customFormat="1" ht="15.75">
      <c r="A1536" s="302">
        <f>IF((SUM('Раздел 4'!AU41:AU41)&lt;=SUM('Раздел 4'!AT41:AT41)),"","Неверно!")</f>
      </c>
      <c r="B1536" s="300" t="s">
        <v>2409</v>
      </c>
      <c r="C1536" s="298" t="s">
        <v>1586</v>
      </c>
      <c r="D1536" s="298" t="s">
        <v>1561</v>
      </c>
      <c r="E1536" s="298" t="str">
        <f>CONCATENATE(SUM('Раздел 4'!AU41:AU41),"&lt;=",SUM('Раздел 4'!AT41:AT41))</f>
        <v>0&lt;=0</v>
      </c>
      <c r="F1536" s="278"/>
    </row>
    <row r="1537" spans="1:6" s="180" customFormat="1" ht="15.75">
      <c r="A1537" s="302">
        <f>IF((SUM('Раздел 4'!AU42:AU42)&lt;=SUM('Раздел 4'!AT42:AT42)),"","Неверно!")</f>
      </c>
      <c r="B1537" s="300" t="s">
        <v>2409</v>
      </c>
      <c r="C1537" s="298" t="s">
        <v>1587</v>
      </c>
      <c r="D1537" s="298" t="s">
        <v>1561</v>
      </c>
      <c r="E1537" s="298" t="str">
        <f>CONCATENATE(SUM('Раздел 4'!AU42:AU42),"&lt;=",SUM('Раздел 4'!AT42:AT42))</f>
        <v>0&lt;=0</v>
      </c>
      <c r="F1537" s="278"/>
    </row>
    <row r="1538" spans="1:6" s="180" customFormat="1" ht="15.75">
      <c r="A1538" s="302">
        <f>IF((SUM('Раздел 4'!AU43:AU43)&lt;=SUM('Раздел 4'!AT43:AT43)),"","Неверно!")</f>
      </c>
      <c r="B1538" s="300" t="s">
        <v>2409</v>
      </c>
      <c r="C1538" s="298" t="s">
        <v>1588</v>
      </c>
      <c r="D1538" s="298" t="s">
        <v>1561</v>
      </c>
      <c r="E1538" s="298" t="str">
        <f>CONCATENATE(SUM('Раздел 4'!AU43:AU43),"&lt;=",SUM('Раздел 4'!AT43:AT43))</f>
        <v>0&lt;=0</v>
      </c>
      <c r="F1538" s="278"/>
    </row>
    <row r="1539" spans="1:6" s="180" customFormat="1" ht="15.75">
      <c r="A1539" s="302">
        <f>IF((SUM('Раздел 4'!AU44:AU44)&lt;=SUM('Раздел 4'!AT44:AT44)),"","Неверно!")</f>
      </c>
      <c r="B1539" s="300" t="s">
        <v>2409</v>
      </c>
      <c r="C1539" s="298" t="s">
        <v>1589</v>
      </c>
      <c r="D1539" s="298" t="s">
        <v>1561</v>
      </c>
      <c r="E1539" s="298" t="str">
        <f>CONCATENATE(SUM('Раздел 4'!AU44:AU44),"&lt;=",SUM('Раздел 4'!AT44:AT44))</f>
        <v>0&lt;=0</v>
      </c>
      <c r="F1539" s="278"/>
    </row>
    <row r="1540" spans="1:6" s="180" customFormat="1" ht="15.75">
      <c r="A1540" s="302">
        <f>IF((SUM('Раздел 4'!AU45:AU45)&lt;=SUM('Раздел 4'!AT45:AT45)),"","Неверно!")</f>
      </c>
      <c r="B1540" s="300" t="s">
        <v>2409</v>
      </c>
      <c r="C1540" s="298" t="s">
        <v>1590</v>
      </c>
      <c r="D1540" s="298" t="s">
        <v>1561</v>
      </c>
      <c r="E1540" s="298" t="str">
        <f>CONCATENATE(SUM('Раздел 4'!AU45:AU45),"&lt;=",SUM('Раздел 4'!AT45:AT45))</f>
        <v>0&lt;=0</v>
      </c>
      <c r="F1540" s="278"/>
    </row>
    <row r="1541" spans="1:6" s="180" customFormat="1" ht="15.75">
      <c r="A1541" s="302">
        <f>IF((SUM('Раздел 4'!AU46:AU46)&lt;=SUM('Раздел 4'!AT46:AT46)),"","Неверно!")</f>
      </c>
      <c r="B1541" s="300" t="s">
        <v>2409</v>
      </c>
      <c r="C1541" s="298" t="s">
        <v>1591</v>
      </c>
      <c r="D1541" s="298" t="s">
        <v>1561</v>
      </c>
      <c r="E1541" s="298" t="str">
        <f>CONCATENATE(SUM('Раздел 4'!AU46:AU46),"&lt;=",SUM('Раздел 4'!AT46:AT46))</f>
        <v>0&lt;=0</v>
      </c>
      <c r="F1541" s="278"/>
    </row>
    <row r="1542" spans="1:6" s="180" customFormat="1" ht="15.75">
      <c r="A1542" s="302">
        <f>IF((SUM('Раздел 4'!AU47:AU47)&lt;=SUM('Раздел 4'!AT47:AT47)),"","Неверно!")</f>
      </c>
      <c r="B1542" s="300" t="s">
        <v>2409</v>
      </c>
      <c r="C1542" s="298" t="s">
        <v>1592</v>
      </c>
      <c r="D1542" s="298" t="s">
        <v>1561</v>
      </c>
      <c r="E1542" s="298" t="str">
        <f>CONCATENATE(SUM('Раздел 4'!AU47:AU47),"&lt;=",SUM('Раздел 4'!AT47:AT47))</f>
        <v>0&lt;=0</v>
      </c>
      <c r="F1542" s="278"/>
    </row>
    <row r="1543" spans="1:6" s="180" customFormat="1" ht="15.75">
      <c r="A1543" s="302">
        <f>IF((SUM('Раздел 4'!AU48:AU48)&lt;=SUM('Раздел 4'!AT48:AT48)),"","Неверно!")</f>
      </c>
      <c r="B1543" s="300" t="s">
        <v>2409</v>
      </c>
      <c r="C1543" s="298" t="s">
        <v>1593</v>
      </c>
      <c r="D1543" s="298" t="s">
        <v>1561</v>
      </c>
      <c r="E1543" s="298" t="str">
        <f>CONCATENATE(SUM('Раздел 4'!AU48:AU48),"&lt;=",SUM('Раздел 4'!AT48:AT48))</f>
        <v>0&lt;=0</v>
      </c>
      <c r="F1543" s="278"/>
    </row>
    <row r="1544" spans="1:6" s="180" customFormat="1" ht="15.75">
      <c r="A1544" s="302">
        <f>IF((SUM('Раздел 4'!AU13:AU13)&lt;=SUM('Раздел 4'!AT13:AT13)),"","Неверно!")</f>
      </c>
      <c r="B1544" s="300" t="s">
        <v>2409</v>
      </c>
      <c r="C1544" s="298" t="s">
        <v>1594</v>
      </c>
      <c r="D1544" s="298" t="s">
        <v>1561</v>
      </c>
      <c r="E1544" s="298" t="str">
        <f>CONCATENATE(SUM('Раздел 4'!AU13:AU13),"&lt;=",SUM('Раздел 4'!AT13:AT13))</f>
        <v>0&lt;=0</v>
      </c>
      <c r="F1544" s="278"/>
    </row>
    <row r="1545" spans="1:6" s="180" customFormat="1" ht="15.75">
      <c r="A1545" s="302">
        <f>IF((SUM('Раздел 4'!AU49:AU49)&lt;=SUM('Раздел 4'!AT49:AT49)),"","Неверно!")</f>
      </c>
      <c r="B1545" s="300" t="s">
        <v>2409</v>
      </c>
      <c r="C1545" s="298" t="s">
        <v>1595</v>
      </c>
      <c r="D1545" s="298" t="s">
        <v>1561</v>
      </c>
      <c r="E1545" s="298" t="str">
        <f>CONCATENATE(SUM('Раздел 4'!AU49:AU49),"&lt;=",SUM('Раздел 4'!AT49:AT49))</f>
        <v>0&lt;=0</v>
      </c>
      <c r="F1545" s="278"/>
    </row>
    <row r="1546" spans="1:6" s="180" customFormat="1" ht="15.75">
      <c r="A1546" s="302">
        <f>IF((SUM('Раздел 4'!AU50:AU50)&lt;=SUM('Раздел 4'!AT50:AT50)),"","Неверно!")</f>
      </c>
      <c r="B1546" s="300" t="s">
        <v>2409</v>
      </c>
      <c r="C1546" s="298" t="s">
        <v>1596</v>
      </c>
      <c r="D1546" s="298" t="s">
        <v>1561</v>
      </c>
      <c r="E1546" s="298" t="str">
        <f>CONCATENATE(SUM('Раздел 4'!AU50:AU50),"&lt;=",SUM('Раздел 4'!AT50:AT50))</f>
        <v>0&lt;=0</v>
      </c>
      <c r="F1546" s="278"/>
    </row>
    <row r="1547" spans="1:6" s="180" customFormat="1" ht="15.75">
      <c r="A1547" s="302">
        <f>IF((SUM('Раздел 4'!AU51:AU51)&lt;=SUM('Раздел 4'!AT51:AT51)),"","Неверно!")</f>
      </c>
      <c r="B1547" s="300" t="s">
        <v>2409</v>
      </c>
      <c r="C1547" s="298" t="s">
        <v>1597</v>
      </c>
      <c r="D1547" s="298" t="s">
        <v>1561</v>
      </c>
      <c r="E1547" s="298" t="str">
        <f>CONCATENATE(SUM('Раздел 4'!AU51:AU51),"&lt;=",SUM('Раздел 4'!AT51:AT51))</f>
        <v>0&lt;=0</v>
      </c>
      <c r="F1547" s="278"/>
    </row>
    <row r="1548" spans="1:6" s="180" customFormat="1" ht="15.75">
      <c r="A1548" s="302">
        <f>IF((SUM('Раздел 4'!AU52:AU52)&lt;=SUM('Раздел 4'!AT52:AT52)),"","Неверно!")</f>
      </c>
      <c r="B1548" s="300" t="s">
        <v>2409</v>
      </c>
      <c r="C1548" s="298" t="s">
        <v>1598</v>
      </c>
      <c r="D1548" s="298" t="s">
        <v>1561</v>
      </c>
      <c r="E1548" s="298" t="str">
        <f>CONCATENATE(SUM('Раздел 4'!AU52:AU52),"&lt;=",SUM('Раздел 4'!AT52:AT52))</f>
        <v>0&lt;=0</v>
      </c>
      <c r="F1548" s="278"/>
    </row>
    <row r="1549" spans="1:6" s="180" customFormat="1" ht="15.75">
      <c r="A1549" s="302">
        <f>IF((SUM('Раздел 4'!AU53:AU53)&lt;=SUM('Раздел 4'!AT53:AT53)),"","Неверно!")</f>
      </c>
      <c r="B1549" s="300" t="s">
        <v>2409</v>
      </c>
      <c r="C1549" s="298" t="s">
        <v>1599</v>
      </c>
      <c r="D1549" s="298" t="s">
        <v>1561</v>
      </c>
      <c r="E1549" s="298" t="str">
        <f>CONCATENATE(SUM('Раздел 4'!AU53:AU53),"&lt;=",SUM('Раздел 4'!AT53:AT53))</f>
        <v>0&lt;=0</v>
      </c>
      <c r="F1549" s="278"/>
    </row>
    <row r="1550" spans="1:6" s="180" customFormat="1" ht="15.75">
      <c r="A1550" s="302">
        <f>IF((SUM('Раздел 4'!AU54:AU54)&lt;=SUM('Раздел 4'!AT54:AT54)),"","Неверно!")</f>
      </c>
      <c r="B1550" s="300" t="s">
        <v>2409</v>
      </c>
      <c r="C1550" s="298" t="s">
        <v>1600</v>
      </c>
      <c r="D1550" s="298" t="s">
        <v>1561</v>
      </c>
      <c r="E1550" s="298" t="str">
        <f>CONCATENATE(SUM('Раздел 4'!AU54:AU54),"&lt;=",SUM('Раздел 4'!AT54:AT54))</f>
        <v>0&lt;=0</v>
      </c>
      <c r="F1550" s="278"/>
    </row>
    <row r="1551" spans="1:6" s="180" customFormat="1" ht="15.75">
      <c r="A1551" s="302">
        <f>IF((SUM('Раздел 4'!AU55:AU55)&lt;=SUM('Раздел 4'!AT55:AT55)),"","Неверно!")</f>
      </c>
      <c r="B1551" s="300" t="s">
        <v>2409</v>
      </c>
      <c r="C1551" s="298" t="s">
        <v>1601</v>
      </c>
      <c r="D1551" s="298" t="s">
        <v>1561</v>
      </c>
      <c r="E1551" s="298" t="str">
        <f>CONCATENATE(SUM('Раздел 4'!AU55:AU55),"&lt;=",SUM('Раздел 4'!AT55:AT55))</f>
        <v>0&lt;=0</v>
      </c>
      <c r="F1551" s="278"/>
    </row>
    <row r="1552" spans="1:6" s="180" customFormat="1" ht="15.75">
      <c r="A1552" s="302">
        <f>IF((SUM('Раздел 4'!AU56:AU56)&lt;=SUM('Раздел 4'!AT56:AT56)),"","Неверно!")</f>
      </c>
      <c r="B1552" s="300" t="s">
        <v>2409</v>
      </c>
      <c r="C1552" s="298" t="s">
        <v>1602</v>
      </c>
      <c r="D1552" s="298" t="s">
        <v>1561</v>
      </c>
      <c r="E1552" s="298" t="str">
        <f>CONCATENATE(SUM('Раздел 4'!AU56:AU56),"&lt;=",SUM('Раздел 4'!AT56:AT56))</f>
        <v>0&lt;=0</v>
      </c>
      <c r="F1552" s="278"/>
    </row>
    <row r="1553" spans="1:6" s="180" customFormat="1" ht="15.75">
      <c r="A1553" s="302">
        <f>IF((SUM('Раздел 4'!AU57:AU57)&lt;=SUM('Раздел 4'!AT57:AT57)),"","Неверно!")</f>
      </c>
      <c r="B1553" s="300" t="s">
        <v>2409</v>
      </c>
      <c r="C1553" s="298" t="s">
        <v>1603</v>
      </c>
      <c r="D1553" s="298" t="s">
        <v>1561</v>
      </c>
      <c r="E1553" s="298" t="str">
        <f>CONCATENATE(SUM('Раздел 4'!AU57:AU57),"&lt;=",SUM('Раздел 4'!AT57:AT57))</f>
        <v>0&lt;=0</v>
      </c>
      <c r="F1553" s="278"/>
    </row>
    <row r="1554" spans="1:6" s="180" customFormat="1" ht="15.75">
      <c r="A1554" s="302">
        <f>IF((SUM('Раздел 4'!AU58:AU58)&lt;=SUM('Раздел 4'!AT58:AT58)),"","Неверно!")</f>
      </c>
      <c r="B1554" s="300" t="s">
        <v>2409</v>
      </c>
      <c r="C1554" s="298" t="s">
        <v>1604</v>
      </c>
      <c r="D1554" s="298" t="s">
        <v>1561</v>
      </c>
      <c r="E1554" s="298" t="str">
        <f>CONCATENATE(SUM('Раздел 4'!AU58:AU58),"&lt;=",SUM('Раздел 4'!AT58:AT58))</f>
        <v>0&lt;=0</v>
      </c>
      <c r="F1554" s="278"/>
    </row>
    <row r="1555" spans="1:6" s="180" customFormat="1" ht="15.75">
      <c r="A1555" s="302">
        <f>IF((SUM('Раздел 4'!AU14:AU14)&lt;=SUM('Раздел 4'!AT14:AT14)),"","Неверно!")</f>
      </c>
      <c r="B1555" s="300" t="s">
        <v>2409</v>
      </c>
      <c r="C1555" s="298" t="s">
        <v>1605</v>
      </c>
      <c r="D1555" s="298" t="s">
        <v>1561</v>
      </c>
      <c r="E1555" s="298" t="str">
        <f>CONCATENATE(SUM('Раздел 4'!AU14:AU14),"&lt;=",SUM('Раздел 4'!AT14:AT14))</f>
        <v>0&lt;=0</v>
      </c>
      <c r="F1555" s="278"/>
    </row>
    <row r="1556" spans="1:6" s="180" customFormat="1" ht="15.75">
      <c r="A1556" s="302">
        <f>IF((SUM('Раздел 4'!AU59:AU59)&lt;=SUM('Раздел 4'!AT59:AT59)),"","Неверно!")</f>
      </c>
      <c r="B1556" s="300" t="s">
        <v>2409</v>
      </c>
      <c r="C1556" s="298" t="s">
        <v>1606</v>
      </c>
      <c r="D1556" s="298" t="s">
        <v>1561</v>
      </c>
      <c r="E1556" s="298" t="str">
        <f>CONCATENATE(SUM('Раздел 4'!AU59:AU59),"&lt;=",SUM('Раздел 4'!AT59:AT59))</f>
        <v>0&lt;=0</v>
      </c>
      <c r="F1556" s="278"/>
    </row>
    <row r="1557" spans="1:6" s="180" customFormat="1" ht="15.75">
      <c r="A1557" s="302">
        <f>IF((SUM('Раздел 4'!AU60:AU60)&lt;=SUM('Раздел 4'!AT60:AT60)),"","Неверно!")</f>
      </c>
      <c r="B1557" s="300" t="s">
        <v>2409</v>
      </c>
      <c r="C1557" s="298" t="s">
        <v>1607</v>
      </c>
      <c r="D1557" s="298" t="s">
        <v>1561</v>
      </c>
      <c r="E1557" s="298" t="str">
        <f>CONCATENATE(SUM('Раздел 4'!AU60:AU60),"&lt;=",SUM('Раздел 4'!AT60:AT60))</f>
        <v>0&lt;=0</v>
      </c>
      <c r="F1557" s="278"/>
    </row>
    <row r="1558" spans="1:6" s="180" customFormat="1" ht="15.75">
      <c r="A1558" s="302">
        <f>IF((SUM('Раздел 4'!AU61:AU61)&lt;=SUM('Раздел 4'!AT61:AT61)),"","Неверно!")</f>
      </c>
      <c r="B1558" s="300" t="s">
        <v>2409</v>
      </c>
      <c r="C1558" s="298" t="s">
        <v>1608</v>
      </c>
      <c r="D1558" s="298" t="s">
        <v>1561</v>
      </c>
      <c r="E1558" s="298" t="str">
        <f>CONCATENATE(SUM('Раздел 4'!AU61:AU61),"&lt;=",SUM('Раздел 4'!AT61:AT61))</f>
        <v>0&lt;=0</v>
      </c>
      <c r="F1558" s="278"/>
    </row>
    <row r="1559" spans="1:6" s="180" customFormat="1" ht="15.75">
      <c r="A1559" s="302">
        <f>IF((SUM('Раздел 4'!AU62:AU62)&lt;=SUM('Раздел 4'!AT62:AT62)),"","Неверно!")</f>
      </c>
      <c r="B1559" s="300" t="s">
        <v>2409</v>
      </c>
      <c r="C1559" s="298" t="s">
        <v>1609</v>
      </c>
      <c r="D1559" s="298" t="s">
        <v>1561</v>
      </c>
      <c r="E1559" s="298" t="str">
        <f>CONCATENATE(SUM('Раздел 4'!AU62:AU62),"&lt;=",SUM('Раздел 4'!AT62:AT62))</f>
        <v>0&lt;=0</v>
      </c>
      <c r="F1559" s="278"/>
    </row>
    <row r="1560" spans="1:6" s="180" customFormat="1" ht="15.75">
      <c r="A1560" s="302">
        <f>IF((SUM('Раздел 4'!AU63:AU63)&lt;=SUM('Раздел 4'!AT63:AT63)),"","Неверно!")</f>
      </c>
      <c r="B1560" s="300" t="s">
        <v>2409</v>
      </c>
      <c r="C1560" s="298" t="s">
        <v>1610</v>
      </c>
      <c r="D1560" s="298" t="s">
        <v>1561</v>
      </c>
      <c r="E1560" s="298" t="str">
        <f>CONCATENATE(SUM('Раздел 4'!AU63:AU63),"&lt;=",SUM('Раздел 4'!AT63:AT63))</f>
        <v>0&lt;=0</v>
      </c>
      <c r="F1560" s="278"/>
    </row>
    <row r="1561" spans="1:6" s="180" customFormat="1" ht="15.75">
      <c r="A1561" s="302">
        <f>IF((SUM('Раздел 4'!AU64:AU64)&lt;=SUM('Раздел 4'!AT64:AT64)),"","Неверно!")</f>
      </c>
      <c r="B1561" s="300" t="s">
        <v>2409</v>
      </c>
      <c r="C1561" s="298" t="s">
        <v>1611</v>
      </c>
      <c r="D1561" s="298" t="s">
        <v>1561</v>
      </c>
      <c r="E1561" s="298" t="str">
        <f>CONCATENATE(SUM('Раздел 4'!AU64:AU64),"&lt;=",SUM('Раздел 4'!AT64:AT64))</f>
        <v>0&lt;=0</v>
      </c>
      <c r="F1561" s="278"/>
    </row>
    <row r="1562" spans="1:6" s="180" customFormat="1" ht="15.75">
      <c r="A1562" s="302">
        <f>IF((SUM('Раздел 4'!AU65:AU65)&lt;=SUM('Раздел 4'!AT65:AT65)),"","Неверно!")</f>
      </c>
      <c r="B1562" s="300" t="s">
        <v>2409</v>
      </c>
      <c r="C1562" s="298" t="s">
        <v>1612</v>
      </c>
      <c r="D1562" s="298" t="s">
        <v>1561</v>
      </c>
      <c r="E1562" s="298" t="str">
        <f>CONCATENATE(SUM('Раздел 4'!AU65:AU65),"&lt;=",SUM('Раздел 4'!AT65:AT65))</f>
        <v>0&lt;=0</v>
      </c>
      <c r="F1562" s="278"/>
    </row>
    <row r="1563" spans="1:6" s="180" customFormat="1" ht="15.75">
      <c r="A1563" s="302">
        <f>IF((SUM('Раздел 4'!AU66:AU66)&lt;=SUM('Раздел 4'!AT66:AT66)),"","Неверно!")</f>
      </c>
      <c r="B1563" s="300" t="s">
        <v>2409</v>
      </c>
      <c r="C1563" s="298" t="s">
        <v>1613</v>
      </c>
      <c r="D1563" s="298" t="s">
        <v>1561</v>
      </c>
      <c r="E1563" s="298" t="str">
        <f>CONCATENATE(SUM('Раздел 4'!AU66:AU66),"&lt;=",SUM('Раздел 4'!AT66:AT66))</f>
        <v>0&lt;=0</v>
      </c>
      <c r="F1563" s="278"/>
    </row>
    <row r="1564" spans="1:6" s="180" customFormat="1" ht="15.75">
      <c r="A1564" s="302">
        <f>IF((SUM('Раздел 4'!AU67:AU67)&lt;=SUM('Раздел 4'!AT67:AT67)),"","Неверно!")</f>
      </c>
      <c r="B1564" s="300" t="s">
        <v>2409</v>
      </c>
      <c r="C1564" s="298" t="s">
        <v>2410</v>
      </c>
      <c r="D1564" s="298" t="s">
        <v>1561</v>
      </c>
      <c r="E1564" s="298" t="str">
        <f>CONCATENATE(SUM('Раздел 4'!AU67:AU67),"&lt;=",SUM('Раздел 4'!AT67:AT67))</f>
        <v>0&lt;=0</v>
      </c>
      <c r="F1564" s="278"/>
    </row>
    <row r="1565" spans="1:6" s="180" customFormat="1" ht="15.75">
      <c r="A1565" s="302">
        <f>IF((SUM('Раздел 4'!AU15:AU15)&lt;=SUM('Раздел 4'!AT15:AT15)),"","Неверно!")</f>
      </c>
      <c r="B1565" s="300" t="s">
        <v>2409</v>
      </c>
      <c r="C1565" s="298" t="s">
        <v>1614</v>
      </c>
      <c r="D1565" s="298" t="s">
        <v>1561</v>
      </c>
      <c r="E1565" s="298" t="str">
        <f>CONCATENATE(SUM('Раздел 4'!AU15:AU15),"&lt;=",SUM('Раздел 4'!AT15:AT15))</f>
        <v>0&lt;=0</v>
      </c>
      <c r="F1565" s="278"/>
    </row>
    <row r="1566" spans="1:6" s="180" customFormat="1" ht="15.75">
      <c r="A1566" s="302">
        <f>IF((SUM('Раздел 4'!AU16:AU16)&lt;=SUM('Раздел 4'!AT16:AT16)),"","Неверно!")</f>
      </c>
      <c r="B1566" s="300" t="s">
        <v>2409</v>
      </c>
      <c r="C1566" s="298" t="s">
        <v>1615</v>
      </c>
      <c r="D1566" s="298" t="s">
        <v>1561</v>
      </c>
      <c r="E1566" s="298" t="str">
        <f>CONCATENATE(SUM('Раздел 4'!AU16:AU16),"&lt;=",SUM('Раздел 4'!AT16:AT16))</f>
        <v>0&lt;=0</v>
      </c>
      <c r="F1566" s="278"/>
    </row>
    <row r="1567" spans="1:6" s="180" customFormat="1" ht="15.75">
      <c r="A1567" s="302">
        <f>IF((SUM('Раздел 4'!AU17:AU17)&lt;=SUM('Раздел 4'!AT17:AT17)),"","Неверно!")</f>
      </c>
      <c r="B1567" s="300" t="s">
        <v>2409</v>
      </c>
      <c r="C1567" s="298" t="s">
        <v>1616</v>
      </c>
      <c r="D1567" s="298" t="s">
        <v>1561</v>
      </c>
      <c r="E1567" s="298" t="str">
        <f>CONCATENATE(SUM('Раздел 4'!AU17:AU17),"&lt;=",SUM('Раздел 4'!AT17:AT17))</f>
        <v>0&lt;=0</v>
      </c>
      <c r="F1567" s="278"/>
    </row>
    <row r="1568" spans="1:6" s="180" customFormat="1" ht="15.75">
      <c r="A1568" s="302">
        <f>IF((SUM('Раздел 4'!AU18:AU18)&lt;=SUM('Раздел 4'!AT18:AT18)),"","Неверно!")</f>
      </c>
      <c r="B1568" s="300" t="s">
        <v>2409</v>
      </c>
      <c r="C1568" s="298" t="s">
        <v>1617</v>
      </c>
      <c r="D1568" s="298" t="s">
        <v>1561</v>
      </c>
      <c r="E1568" s="298" t="str">
        <f>CONCATENATE(SUM('Раздел 4'!AU18:AU18),"&lt;=",SUM('Раздел 4'!AT18:AT18))</f>
        <v>0&lt;=0</v>
      </c>
      <c r="F1568" s="278"/>
    </row>
    <row r="1569" spans="1:6" s="180" customFormat="1" ht="25.5">
      <c r="A1569" s="302">
        <f>IF((SUM('Разделы 5, 6, 7, 8'!E37:E38)&lt;=SUM('Раздел 4'!N10:N10)),"","Неверно!")</f>
      </c>
      <c r="B1569" s="300" t="s">
        <v>2411</v>
      </c>
      <c r="C1569" s="298" t="s">
        <v>1618</v>
      </c>
      <c r="D1569" s="298" t="s">
        <v>1619</v>
      </c>
      <c r="E1569" s="298" t="str">
        <f>CONCATENATE(SUM('Разделы 5, 6, 7, 8'!E37:E38),"&lt;=",SUM('Раздел 4'!N10:N10))</f>
        <v>0&lt;=0</v>
      </c>
      <c r="F1569" s="278"/>
    </row>
    <row r="1570" spans="1:6" s="180" customFormat="1" ht="25.5">
      <c r="A1570" s="302">
        <f>IF((SUM('Разделы 5, 6, 7, 8'!E39:E40)&lt;=SUM('Раздел 4'!U10:U10)),"","Неверно!")</f>
      </c>
      <c r="B1570" s="300" t="s">
        <v>2412</v>
      </c>
      <c r="C1570" s="298" t="s">
        <v>1620</v>
      </c>
      <c r="D1570" s="298" t="s">
        <v>1621</v>
      </c>
      <c r="E1570" s="298" t="str">
        <f>CONCATENATE(SUM('Разделы 5, 6, 7, 8'!E39:E40),"&lt;=",SUM('Раздел 4'!U10:U10))</f>
        <v>0&lt;=67</v>
      </c>
      <c r="F1570" s="278"/>
    </row>
    <row r="1571" spans="1:6" s="180" customFormat="1" ht="25.5">
      <c r="A1571" s="302">
        <f>IF((SUM('Разделы 5, 6, 7, 8'!E23:E23)&lt;=SUM('Раздел 4'!AI10:AI10)),"","Неверно!")</f>
      </c>
      <c r="B1571" s="300" t="s">
        <v>2413</v>
      </c>
      <c r="C1571" s="298" t="s">
        <v>1866</v>
      </c>
      <c r="D1571" s="298" t="s">
        <v>1867</v>
      </c>
      <c r="E1571" s="298" t="str">
        <f>CONCATENATE(SUM('Разделы 5, 6, 7, 8'!E23:E23),"&lt;=",SUM('Раздел 4'!AI10:AI10))</f>
        <v>215&lt;=420</v>
      </c>
      <c r="F1571" s="278"/>
    </row>
    <row r="1572" spans="1:6" s="180" customFormat="1" ht="15.75">
      <c r="A1572" s="302">
        <f>IF((SUM('Раздел 9'!D10:AT113)=0),"","Неверно!")</f>
      </c>
      <c r="B1572" s="300" t="s">
        <v>2414</v>
      </c>
      <c r="C1572" s="298" t="s">
        <v>1780</v>
      </c>
      <c r="D1572" s="298" t="s">
        <v>1781</v>
      </c>
      <c r="E1572" s="298" t="str">
        <f>CONCATENATE(SUM('Раздел 9'!D10:AT113),"=",0)</f>
        <v>0=0</v>
      </c>
      <c r="F1572" s="278"/>
    </row>
    <row r="1573" spans="1:6" s="180" customFormat="1" ht="25.5">
      <c r="A1573" s="302">
        <f>IF((SUM('Раздел 4'!AV10:AV10)=SUM('Раздел 4'!AN10:AN10)-SUM('Раздел 4'!AJ10:AJ10)-SUM('Раздел 4'!AL10:AL10)-SUM('Раздел 4'!AM10:AM10)),"","Неверно!")</f>
      </c>
      <c r="B1573" s="300" t="s">
        <v>2415</v>
      </c>
      <c r="C1573" s="298" t="s">
        <v>1795</v>
      </c>
      <c r="D1573" s="298" t="s">
        <v>1796</v>
      </c>
      <c r="E1573" s="298" t="str">
        <f>CONCATENATE(SUM('Раздел 4'!AV10:AV10),"=",SUM('Раздел 4'!AN10:AN10),"-",SUM('Раздел 4'!AJ10:AJ10),"-",SUM('Раздел 4'!AL10:AL10),"-",SUM('Раздел 4'!AM10:AM10))</f>
        <v>818=3561-18-533-2192</v>
      </c>
      <c r="F1573" s="278"/>
    </row>
    <row r="1574" spans="1:6" s="180" customFormat="1" ht="25.5">
      <c r="A1574" s="302">
        <f>IF((SUM('Раздел 4'!AV19:AV19)=SUM('Раздел 4'!AN19:AN19)-SUM('Раздел 4'!AJ19:AJ19)-SUM('Раздел 4'!AL19:AL19)-SUM('Раздел 4'!AM19:AM19)),"","Неверно!")</f>
      </c>
      <c r="B1574" s="300" t="s">
        <v>2415</v>
      </c>
      <c r="C1574" s="298" t="s">
        <v>1797</v>
      </c>
      <c r="D1574" s="298" t="s">
        <v>1796</v>
      </c>
      <c r="E1574" s="298" t="str">
        <f>CONCATENATE(SUM('Раздел 4'!AV19:AV19),"=",SUM('Раздел 4'!AN19:AN19),"-",SUM('Раздел 4'!AJ19:AJ19),"-",SUM('Раздел 4'!AL19:AL19),"-",SUM('Раздел 4'!AM19:AM19))</f>
        <v>55=201-0-17-129</v>
      </c>
      <c r="F1574" s="278"/>
    </row>
    <row r="1575" spans="1:6" s="180" customFormat="1" ht="25.5">
      <c r="A1575" s="302">
        <f>IF((SUM('Раздел 4'!AV20:AV20)=SUM('Раздел 4'!AN20:AN20)-SUM('Раздел 4'!AJ20:AJ20)-SUM('Раздел 4'!AL20:AL20)-SUM('Раздел 4'!AM20:AM20)),"","Неверно!")</f>
      </c>
      <c r="B1575" s="300" t="s">
        <v>2415</v>
      </c>
      <c r="C1575" s="298" t="s">
        <v>1798</v>
      </c>
      <c r="D1575" s="298" t="s">
        <v>1796</v>
      </c>
      <c r="E1575" s="298" t="str">
        <f>CONCATENATE(SUM('Раздел 4'!AV20:AV20),"=",SUM('Раздел 4'!AN20:AN20),"-",SUM('Раздел 4'!AJ20:AJ20),"-",SUM('Раздел 4'!AL20:AL20),"-",SUM('Раздел 4'!AM20:AM20))</f>
        <v>11=37-0-5-21</v>
      </c>
      <c r="F1575" s="278"/>
    </row>
    <row r="1576" spans="1:6" s="180" customFormat="1" ht="25.5">
      <c r="A1576" s="302">
        <f>IF((SUM('Раздел 4'!AV21:AV21)=SUM('Раздел 4'!AN21:AN21)-SUM('Раздел 4'!AJ21:AJ21)-SUM('Раздел 4'!AL21:AL21)-SUM('Раздел 4'!AM21:AM21)),"","Неверно!")</f>
      </c>
      <c r="B1576" s="300" t="s">
        <v>2415</v>
      </c>
      <c r="C1576" s="298" t="s">
        <v>1799</v>
      </c>
      <c r="D1576" s="298" t="s">
        <v>1796</v>
      </c>
      <c r="E1576" s="298" t="str">
        <f>CONCATENATE(SUM('Раздел 4'!AV21:AV21),"=",SUM('Раздел 4'!AN21:AN21),"-",SUM('Раздел 4'!AJ21:AJ21),"-",SUM('Раздел 4'!AL21:AL21),"-",SUM('Раздел 4'!AM21:AM21))</f>
        <v>48=274-1-53-172</v>
      </c>
      <c r="F1576" s="278"/>
    </row>
    <row r="1577" spans="1:6" s="180" customFormat="1" ht="25.5">
      <c r="A1577" s="302">
        <f>IF((SUM('Раздел 4'!AV22:AV22)=SUM('Раздел 4'!AN22:AN22)-SUM('Раздел 4'!AJ22:AJ22)-SUM('Раздел 4'!AL22:AL22)-SUM('Раздел 4'!AM22:AM22)),"","Неверно!")</f>
      </c>
      <c r="B1577" s="300" t="s">
        <v>2415</v>
      </c>
      <c r="C1577" s="298" t="s">
        <v>1800</v>
      </c>
      <c r="D1577" s="298" t="s">
        <v>1796</v>
      </c>
      <c r="E1577" s="298" t="str">
        <f>CONCATENATE(SUM('Раздел 4'!AV22:AV22),"=",SUM('Раздел 4'!AN22:AN22),"-",SUM('Раздел 4'!AJ22:AJ22),"-",SUM('Раздел 4'!AL22:AL22),"-",SUM('Раздел 4'!AM22:AM22))</f>
        <v>30=166-0-16-120</v>
      </c>
      <c r="F1577" s="278"/>
    </row>
    <row r="1578" spans="1:6" s="180" customFormat="1" ht="25.5">
      <c r="A1578" s="302">
        <f>IF((SUM('Раздел 4'!AV23:AV23)=SUM('Раздел 4'!AN23:AN23)-SUM('Раздел 4'!AJ23:AJ23)-SUM('Раздел 4'!AL23:AL23)-SUM('Раздел 4'!AM23:AM23)),"","Неверно!")</f>
      </c>
      <c r="B1578" s="300" t="s">
        <v>2415</v>
      </c>
      <c r="C1578" s="298" t="s">
        <v>1801</v>
      </c>
      <c r="D1578" s="298" t="s">
        <v>1796</v>
      </c>
      <c r="E1578" s="298" t="str">
        <f>CONCATENATE(SUM('Раздел 4'!AV23:AV23),"=",SUM('Раздел 4'!AN23:AN23),"-",SUM('Раздел 4'!AJ23:AJ23),"-",SUM('Раздел 4'!AL23:AL23),"-",SUM('Раздел 4'!AM23:AM23))</f>
        <v>9=33-0-4-20</v>
      </c>
      <c r="F1578" s="278"/>
    </row>
    <row r="1579" spans="1:6" s="180" customFormat="1" ht="25.5">
      <c r="A1579" s="302">
        <f>IF((SUM('Раздел 4'!AV24:AV24)=SUM('Раздел 4'!AN24:AN24)-SUM('Раздел 4'!AJ24:AJ24)-SUM('Раздел 4'!AL24:AL24)-SUM('Раздел 4'!AM24:AM24)),"","Неверно!")</f>
      </c>
      <c r="B1579" s="300" t="s">
        <v>2415</v>
      </c>
      <c r="C1579" s="298" t="s">
        <v>1802</v>
      </c>
      <c r="D1579" s="298" t="s">
        <v>1796</v>
      </c>
      <c r="E1579" s="298" t="str">
        <f>CONCATENATE(SUM('Раздел 4'!AV24:AV24),"=",SUM('Раздел 4'!AN24:AN24),"-",SUM('Раздел 4'!AJ24:AJ24),"-",SUM('Раздел 4'!AL24:AL24),"-",SUM('Раздел 4'!AM24:AM24))</f>
        <v>15=36-0-9-12</v>
      </c>
      <c r="F1579" s="278"/>
    </row>
    <row r="1580" spans="1:6" s="180" customFormat="1" ht="25.5">
      <c r="A1580" s="302">
        <f>IF((SUM('Раздел 4'!AV25:AV25)=SUM('Раздел 4'!AN25:AN25)-SUM('Раздел 4'!AJ25:AJ25)-SUM('Раздел 4'!AL25:AL25)-SUM('Раздел 4'!AM25:AM25)),"","Неверно!")</f>
      </c>
      <c r="B1580" s="300" t="s">
        <v>2415</v>
      </c>
      <c r="C1580" s="298" t="s">
        <v>1803</v>
      </c>
      <c r="D1580" s="298" t="s">
        <v>1796</v>
      </c>
      <c r="E1580" s="298" t="str">
        <f>CONCATENATE(SUM('Раздел 4'!AV25:AV25),"=",SUM('Раздел 4'!AN25:AN25),"-",SUM('Раздел 4'!AJ25:AJ25),"-",SUM('Раздел 4'!AL25:AL25),"-",SUM('Раздел 4'!AM25:AM25))</f>
        <v>15=38-0-5-18</v>
      </c>
      <c r="F1580" s="278"/>
    </row>
    <row r="1581" spans="1:6" s="180" customFormat="1" ht="25.5">
      <c r="A1581" s="302">
        <f>IF((SUM('Раздел 4'!AV26:AV26)=SUM('Раздел 4'!AN26:AN26)-SUM('Раздел 4'!AJ26:AJ26)-SUM('Раздел 4'!AL26:AL26)-SUM('Раздел 4'!AM26:AM26)),"","Неверно!")</f>
      </c>
      <c r="B1581" s="300" t="s">
        <v>2415</v>
      </c>
      <c r="C1581" s="298" t="s">
        <v>1804</v>
      </c>
      <c r="D1581" s="298" t="s">
        <v>1796</v>
      </c>
      <c r="E1581" s="298" t="str">
        <f>CONCATENATE(SUM('Раздел 4'!AV26:AV26),"=",SUM('Раздел 4'!AN26:AN26),"-",SUM('Раздел 4'!AJ26:AJ26),"-",SUM('Раздел 4'!AL26:AL26),"-",SUM('Раздел 4'!AM26:AM26))</f>
        <v>0=0-0-0-0</v>
      </c>
      <c r="F1581" s="278"/>
    </row>
    <row r="1582" spans="1:6" s="180" customFormat="1" ht="25.5">
      <c r="A1582" s="302">
        <f>IF((SUM('Раздел 4'!AV27:AV27)=SUM('Раздел 4'!AN27:AN27)-SUM('Раздел 4'!AJ27:AJ27)-SUM('Раздел 4'!AL27:AL27)-SUM('Раздел 4'!AM27:AM27)),"","Неверно!")</f>
      </c>
      <c r="B1582" s="300" t="s">
        <v>2415</v>
      </c>
      <c r="C1582" s="298" t="s">
        <v>1805</v>
      </c>
      <c r="D1582" s="298" t="s">
        <v>1796</v>
      </c>
      <c r="E1582" s="298" t="str">
        <f>CONCATENATE(SUM('Раздел 4'!AV27:AV27),"=",SUM('Раздел 4'!AN27:AN27),"-",SUM('Раздел 4'!AJ27:AJ27),"-",SUM('Раздел 4'!AL27:AL27),"-",SUM('Раздел 4'!AM27:AM27))</f>
        <v>0=0-0-0-0</v>
      </c>
      <c r="F1582" s="278"/>
    </row>
    <row r="1583" spans="1:6" s="180" customFormat="1" ht="25.5">
      <c r="A1583" s="302">
        <f>IF((SUM('Раздел 4'!AV28:AV28)=SUM('Раздел 4'!AN28:AN28)-SUM('Раздел 4'!AJ28:AJ28)-SUM('Раздел 4'!AL28:AL28)-SUM('Раздел 4'!AM28:AM28)),"","Неверно!")</f>
      </c>
      <c r="B1583" s="300" t="s">
        <v>2415</v>
      </c>
      <c r="C1583" s="298" t="s">
        <v>1806</v>
      </c>
      <c r="D1583" s="298" t="s">
        <v>1796</v>
      </c>
      <c r="E1583" s="298" t="str">
        <f>CONCATENATE(SUM('Раздел 4'!AV28:AV28),"=",SUM('Раздел 4'!AN28:AN28),"-",SUM('Раздел 4'!AJ28:AJ28),"-",SUM('Раздел 4'!AL28:AL28),"-",SUM('Раздел 4'!AM28:AM28))</f>
        <v>0=0-0-0-0</v>
      </c>
      <c r="F1583" s="278"/>
    </row>
    <row r="1584" spans="1:6" s="180" customFormat="1" ht="25.5">
      <c r="A1584" s="302">
        <f>IF((SUM('Раздел 4'!AV11:AV11)=SUM('Раздел 4'!AN11:AN11)-SUM('Раздел 4'!AJ11:AJ11)-SUM('Раздел 4'!AL11:AL11)-SUM('Раздел 4'!AM11:AM11)),"","Неверно!")</f>
      </c>
      <c r="B1584" s="300" t="s">
        <v>2415</v>
      </c>
      <c r="C1584" s="298" t="s">
        <v>1807</v>
      </c>
      <c r="D1584" s="298" t="s">
        <v>1796</v>
      </c>
      <c r="E1584" s="298" t="str">
        <f>CONCATENATE(SUM('Раздел 4'!AV11:AV11),"=",SUM('Раздел 4'!AN11:AN11),"-",SUM('Раздел 4'!AJ11:AJ11),"-",SUM('Раздел 4'!AL11:AL11),"-",SUM('Раздел 4'!AM11:AM11))</f>
        <v>74=281-0-20-187</v>
      </c>
      <c r="F1584" s="278"/>
    </row>
    <row r="1585" spans="1:6" s="180" customFormat="1" ht="25.5">
      <c r="A1585" s="302">
        <f>IF((SUM('Раздел 4'!AV29:AV29)=SUM('Раздел 4'!AN29:AN29)-SUM('Раздел 4'!AJ29:AJ29)-SUM('Раздел 4'!AL29:AL29)-SUM('Раздел 4'!AM29:AM29)),"","Неверно!")</f>
      </c>
      <c r="B1585" s="300" t="s">
        <v>2415</v>
      </c>
      <c r="C1585" s="298" t="s">
        <v>1808</v>
      </c>
      <c r="D1585" s="298" t="s">
        <v>1796</v>
      </c>
      <c r="E1585" s="298" t="str">
        <f>CONCATENATE(SUM('Раздел 4'!AV29:AV29),"=",SUM('Раздел 4'!AN29:AN29),"-",SUM('Раздел 4'!AJ29:AJ29),"-",SUM('Раздел 4'!AL29:AL29),"-",SUM('Раздел 4'!AM29:AM29))</f>
        <v>0=8-0-2-6</v>
      </c>
      <c r="F1585" s="278"/>
    </row>
    <row r="1586" spans="1:6" s="180" customFormat="1" ht="25.5">
      <c r="A1586" s="302">
        <f>IF((SUM('Раздел 4'!AV30:AV30)=SUM('Раздел 4'!AN30:AN30)-SUM('Раздел 4'!AJ30:AJ30)-SUM('Раздел 4'!AL30:AL30)-SUM('Раздел 4'!AM30:AM30)),"","Неверно!")</f>
      </c>
      <c r="B1586" s="300" t="s">
        <v>2415</v>
      </c>
      <c r="C1586" s="298" t="s">
        <v>1809</v>
      </c>
      <c r="D1586" s="298" t="s">
        <v>1796</v>
      </c>
      <c r="E1586" s="298" t="str">
        <f>CONCATENATE(SUM('Раздел 4'!AV30:AV30),"=",SUM('Раздел 4'!AN30:AN30),"-",SUM('Раздел 4'!AJ30:AJ30),"-",SUM('Раздел 4'!AL30:AL30),"-",SUM('Раздел 4'!AM30:AM30))</f>
        <v>13=16-0-1-2</v>
      </c>
      <c r="F1586" s="278"/>
    </row>
    <row r="1587" spans="1:6" s="180" customFormat="1" ht="25.5">
      <c r="A1587" s="302">
        <f>IF((SUM('Раздел 4'!AV31:AV31)=SUM('Раздел 4'!AN31:AN31)-SUM('Раздел 4'!AJ31:AJ31)-SUM('Раздел 4'!AL31:AL31)-SUM('Раздел 4'!AM31:AM31)),"","Неверно!")</f>
      </c>
      <c r="B1587" s="300" t="s">
        <v>2415</v>
      </c>
      <c r="C1587" s="298" t="s">
        <v>1810</v>
      </c>
      <c r="D1587" s="298" t="s">
        <v>1796</v>
      </c>
      <c r="E1587" s="298" t="str">
        <f>CONCATENATE(SUM('Раздел 4'!AV31:AV31),"=",SUM('Раздел 4'!AN31:AN31),"-",SUM('Раздел 4'!AJ31:AJ31),"-",SUM('Раздел 4'!AL31:AL31),"-",SUM('Раздел 4'!AM31:AM31))</f>
        <v>2=6-0-0-4</v>
      </c>
      <c r="F1587" s="278"/>
    </row>
    <row r="1588" spans="1:6" s="180" customFormat="1" ht="25.5">
      <c r="A1588" s="302">
        <f>IF((SUM('Раздел 4'!AV32:AV32)=SUM('Раздел 4'!AN32:AN32)-SUM('Раздел 4'!AJ32:AJ32)-SUM('Раздел 4'!AL32:AL32)-SUM('Раздел 4'!AM32:AM32)),"","Неверно!")</f>
      </c>
      <c r="B1588" s="300" t="s">
        <v>2415</v>
      </c>
      <c r="C1588" s="298" t="s">
        <v>1811</v>
      </c>
      <c r="D1588" s="298" t="s">
        <v>1796</v>
      </c>
      <c r="E1588" s="298" t="str">
        <f>CONCATENATE(SUM('Раздел 4'!AV32:AV32),"=",SUM('Раздел 4'!AN32:AN32),"-",SUM('Раздел 4'!AJ32:AJ32),"-",SUM('Раздел 4'!AL32:AL32),"-",SUM('Раздел 4'!AM32:AM32))</f>
        <v>4=10-0-1-5</v>
      </c>
      <c r="F1588" s="278"/>
    </row>
    <row r="1589" spans="1:6" s="180" customFormat="1" ht="25.5">
      <c r="A1589" s="302">
        <f>IF((SUM('Раздел 4'!AV33:AV33)=SUM('Раздел 4'!AN33:AN33)-SUM('Раздел 4'!AJ33:AJ33)-SUM('Раздел 4'!AL33:AL33)-SUM('Раздел 4'!AM33:AM33)),"","Неверно!")</f>
      </c>
      <c r="B1589" s="300" t="s">
        <v>2415</v>
      </c>
      <c r="C1589" s="298" t="s">
        <v>1812</v>
      </c>
      <c r="D1589" s="298" t="s">
        <v>1796</v>
      </c>
      <c r="E1589" s="298" t="str">
        <f>CONCATENATE(SUM('Раздел 4'!AV33:AV33),"=",SUM('Раздел 4'!AN33:AN33),"-",SUM('Раздел 4'!AJ33:AJ33),"-",SUM('Раздел 4'!AL33:AL33),"-",SUM('Раздел 4'!AM33:AM33))</f>
        <v>0=0-0-0-0</v>
      </c>
      <c r="F1589" s="278"/>
    </row>
    <row r="1590" spans="1:6" s="180" customFormat="1" ht="25.5">
      <c r="A1590" s="302">
        <f>IF((SUM('Раздел 4'!AV34:AV34)=SUM('Раздел 4'!AN34:AN34)-SUM('Раздел 4'!AJ34:AJ34)-SUM('Раздел 4'!AL34:AL34)-SUM('Раздел 4'!AM34:AM34)),"","Неверно!")</f>
      </c>
      <c r="B1590" s="300" t="s">
        <v>2415</v>
      </c>
      <c r="C1590" s="298" t="s">
        <v>1813</v>
      </c>
      <c r="D1590" s="298" t="s">
        <v>1796</v>
      </c>
      <c r="E1590" s="298" t="str">
        <f>CONCATENATE(SUM('Раздел 4'!AV34:AV34),"=",SUM('Раздел 4'!AN34:AN34),"-",SUM('Раздел 4'!AJ34:AJ34),"-",SUM('Раздел 4'!AL34:AL34),"-",SUM('Раздел 4'!AM34:AM34))</f>
        <v>101=419-4-56-258</v>
      </c>
      <c r="F1590" s="278"/>
    </row>
    <row r="1591" spans="1:6" s="180" customFormat="1" ht="25.5">
      <c r="A1591" s="302">
        <f>IF((SUM('Раздел 4'!AV35:AV35)=SUM('Раздел 4'!AN35:AN35)-SUM('Раздел 4'!AJ35:AJ35)-SUM('Раздел 4'!AL35:AL35)-SUM('Раздел 4'!AM35:AM35)),"","Неверно!")</f>
      </c>
      <c r="B1591" s="300" t="s">
        <v>2415</v>
      </c>
      <c r="C1591" s="298" t="s">
        <v>1814</v>
      </c>
      <c r="D1591" s="298" t="s">
        <v>1796</v>
      </c>
      <c r="E1591" s="298" t="str">
        <f>CONCATENATE(SUM('Раздел 4'!AV35:AV35),"=",SUM('Раздел 4'!AN35:AN35),"-",SUM('Раздел 4'!AJ35:AJ35),"-",SUM('Раздел 4'!AL35:AL35),"-",SUM('Раздел 4'!AM35:AM35))</f>
        <v>1=13-0-2-10</v>
      </c>
      <c r="F1591" s="278"/>
    </row>
    <row r="1592" spans="1:6" s="180" customFormat="1" ht="25.5">
      <c r="A1592" s="302">
        <f>IF((SUM('Раздел 4'!AV36:AV36)=SUM('Раздел 4'!AN36:AN36)-SUM('Раздел 4'!AJ36:AJ36)-SUM('Раздел 4'!AL36:AL36)-SUM('Раздел 4'!AM36:AM36)),"","Неверно!")</f>
      </c>
      <c r="B1592" s="300" t="s">
        <v>2415</v>
      </c>
      <c r="C1592" s="298" t="s">
        <v>1815</v>
      </c>
      <c r="D1592" s="298" t="s">
        <v>1796</v>
      </c>
      <c r="E1592" s="298" t="str">
        <f>CONCATENATE(SUM('Раздел 4'!AV36:AV36),"=",SUM('Раздел 4'!AN36:AN36),"-",SUM('Раздел 4'!AJ36:AJ36),"-",SUM('Раздел 4'!AL36:AL36),"-",SUM('Раздел 4'!AM36:AM36))</f>
        <v>42=182-4-95-41</v>
      </c>
      <c r="F1592" s="278"/>
    </row>
    <row r="1593" spans="1:6" s="180" customFormat="1" ht="25.5">
      <c r="A1593" s="302">
        <f>IF((SUM('Раздел 4'!AV37:AV37)=SUM('Раздел 4'!AN37:AN37)-SUM('Раздел 4'!AJ37:AJ37)-SUM('Раздел 4'!AL37:AL37)-SUM('Раздел 4'!AM37:AM37)),"","Неверно!")</f>
      </c>
      <c r="B1593" s="300" t="s">
        <v>2415</v>
      </c>
      <c r="C1593" s="298" t="s">
        <v>1816</v>
      </c>
      <c r="D1593" s="298" t="s">
        <v>1796</v>
      </c>
      <c r="E1593" s="298" t="str">
        <f>CONCATENATE(SUM('Раздел 4'!AV37:AV37),"=",SUM('Раздел 4'!AN37:AN37),"-",SUM('Раздел 4'!AJ37:AJ37),"-",SUM('Раздел 4'!AL37:AL37),"-",SUM('Раздел 4'!AM37:AM37))</f>
        <v>1=2-0-0-1</v>
      </c>
      <c r="F1593" s="278"/>
    </row>
    <row r="1594" spans="1:6" s="180" customFormat="1" ht="25.5">
      <c r="A1594" s="302">
        <f>IF((SUM('Раздел 4'!AV38:AV38)=SUM('Раздел 4'!AN38:AN38)-SUM('Раздел 4'!AJ38:AJ38)-SUM('Раздел 4'!AL38:AL38)-SUM('Раздел 4'!AM38:AM38)),"","Неверно!")</f>
      </c>
      <c r="B1594" s="300" t="s">
        <v>2415</v>
      </c>
      <c r="C1594" s="298" t="s">
        <v>1817</v>
      </c>
      <c r="D1594" s="298" t="s">
        <v>1796</v>
      </c>
      <c r="E1594" s="298" t="str">
        <f>CONCATENATE(SUM('Раздел 4'!AV38:AV38),"=",SUM('Раздел 4'!AN38:AN38),"-",SUM('Раздел 4'!AJ38:AJ38),"-",SUM('Раздел 4'!AL38:AL38),"-",SUM('Раздел 4'!AM38:AM38))</f>
        <v>0=0-0-0-0</v>
      </c>
      <c r="F1594" s="278"/>
    </row>
    <row r="1595" spans="1:6" s="180" customFormat="1" ht="25.5">
      <c r="A1595" s="302">
        <f>IF((SUM('Раздел 4'!AV12:AV12)=SUM('Раздел 4'!AN12:AN12)-SUM('Раздел 4'!AJ12:AJ12)-SUM('Раздел 4'!AL12:AL12)-SUM('Раздел 4'!AM12:AM12)),"","Неверно!")</f>
      </c>
      <c r="B1595" s="300" t="s">
        <v>2415</v>
      </c>
      <c r="C1595" s="298" t="s">
        <v>1818</v>
      </c>
      <c r="D1595" s="298" t="s">
        <v>1796</v>
      </c>
      <c r="E1595" s="298" t="str">
        <f>CONCATENATE(SUM('Раздел 4'!AV12:AV12),"=",SUM('Раздел 4'!AN12:AN12),"-",SUM('Раздел 4'!AJ12:AJ12),"-",SUM('Раздел 4'!AL12:AL12),"-",SUM('Раздел 4'!AM12:AM12))</f>
        <v>4=10-0-4-2</v>
      </c>
      <c r="F1595" s="278"/>
    </row>
    <row r="1596" spans="1:6" s="180" customFormat="1" ht="25.5">
      <c r="A1596" s="302">
        <f>IF((SUM('Раздел 4'!AV39:AV39)=SUM('Раздел 4'!AN39:AN39)-SUM('Раздел 4'!AJ39:AJ39)-SUM('Раздел 4'!AL39:AL39)-SUM('Раздел 4'!AM39:AM39)),"","Неверно!")</f>
      </c>
      <c r="B1596" s="300" t="s">
        <v>2415</v>
      </c>
      <c r="C1596" s="298" t="s">
        <v>1819</v>
      </c>
      <c r="D1596" s="298" t="s">
        <v>1796</v>
      </c>
      <c r="E1596" s="298" t="str">
        <f>CONCATENATE(SUM('Раздел 4'!AV39:AV39),"=",SUM('Раздел 4'!AN39:AN39),"-",SUM('Раздел 4'!AJ39:AJ39),"-",SUM('Раздел 4'!AL39:AL39),"-",SUM('Раздел 4'!AM39:AM39))</f>
        <v>18=54-0-2-34</v>
      </c>
      <c r="F1596" s="278"/>
    </row>
    <row r="1597" spans="1:6" s="180" customFormat="1" ht="25.5">
      <c r="A1597" s="302">
        <f>IF((SUM('Раздел 4'!AV40:AV40)=SUM('Раздел 4'!AN40:AN40)-SUM('Раздел 4'!AJ40:AJ40)-SUM('Раздел 4'!AL40:AL40)-SUM('Раздел 4'!AM40:AM40)),"","Неверно!")</f>
      </c>
      <c r="B1597" s="300" t="s">
        <v>2415</v>
      </c>
      <c r="C1597" s="298" t="s">
        <v>1820</v>
      </c>
      <c r="D1597" s="298" t="s">
        <v>1796</v>
      </c>
      <c r="E1597" s="298" t="str">
        <f>CONCATENATE(SUM('Раздел 4'!AV40:AV40),"=",SUM('Раздел 4'!AN40:AN40),"-",SUM('Раздел 4'!AJ40:AJ40),"-",SUM('Раздел 4'!AL40:AL40),"-",SUM('Раздел 4'!AM40:AM40))</f>
        <v>1=13-0-7-5</v>
      </c>
      <c r="F1597" s="278"/>
    </row>
    <row r="1598" spans="1:6" s="180" customFormat="1" ht="25.5">
      <c r="A1598" s="302">
        <f>IF((SUM('Раздел 4'!AV41:AV41)=SUM('Раздел 4'!AN41:AN41)-SUM('Раздел 4'!AJ41:AJ41)-SUM('Раздел 4'!AL41:AL41)-SUM('Раздел 4'!AM41:AM41)),"","Неверно!")</f>
      </c>
      <c r="B1598" s="300" t="s">
        <v>2415</v>
      </c>
      <c r="C1598" s="298" t="s">
        <v>1821</v>
      </c>
      <c r="D1598" s="298" t="s">
        <v>1796</v>
      </c>
      <c r="E1598" s="298" t="str">
        <f>CONCATENATE(SUM('Раздел 4'!AV41:AV41),"=",SUM('Раздел 4'!AN41:AN41),"-",SUM('Раздел 4'!AJ41:AJ41),"-",SUM('Раздел 4'!AL41:AL41),"-",SUM('Раздел 4'!AM41:AM41))</f>
        <v>0=0-0-0-0</v>
      </c>
      <c r="F1598" s="278"/>
    </row>
    <row r="1599" spans="1:6" s="180" customFormat="1" ht="25.5">
      <c r="A1599" s="302">
        <f>IF((SUM('Раздел 4'!AV42:AV42)=SUM('Раздел 4'!AN42:AN42)-SUM('Раздел 4'!AJ42:AJ42)-SUM('Раздел 4'!AL42:AL42)-SUM('Раздел 4'!AM42:AM42)),"","Неверно!")</f>
      </c>
      <c r="B1599" s="300" t="s">
        <v>2415</v>
      </c>
      <c r="C1599" s="298" t="s">
        <v>1822</v>
      </c>
      <c r="D1599" s="298" t="s">
        <v>1796</v>
      </c>
      <c r="E1599" s="298" t="str">
        <f>CONCATENATE(SUM('Раздел 4'!AV42:AV42),"=",SUM('Раздел 4'!AN42:AN42),"-",SUM('Раздел 4'!AJ42:AJ42),"-",SUM('Раздел 4'!AL42:AL42),"-",SUM('Раздел 4'!AM42:AM42))</f>
        <v>5=40-0-5-30</v>
      </c>
      <c r="F1599" s="278"/>
    </row>
    <row r="1600" spans="1:6" s="180" customFormat="1" ht="25.5">
      <c r="A1600" s="302">
        <f>IF((SUM('Раздел 4'!AV43:AV43)=SUM('Раздел 4'!AN43:AN43)-SUM('Раздел 4'!AJ43:AJ43)-SUM('Раздел 4'!AL43:AL43)-SUM('Раздел 4'!AM43:AM43)),"","Неверно!")</f>
      </c>
      <c r="B1600" s="300" t="s">
        <v>2415</v>
      </c>
      <c r="C1600" s="298" t="s">
        <v>1823</v>
      </c>
      <c r="D1600" s="298" t="s">
        <v>1796</v>
      </c>
      <c r="E1600" s="298" t="str">
        <f>CONCATENATE(SUM('Раздел 4'!AV43:AV43),"=",SUM('Раздел 4'!AN43:AN43),"-",SUM('Раздел 4'!AJ43:AJ43),"-",SUM('Раздел 4'!AL43:AL43),"-",SUM('Раздел 4'!AM43:AM43))</f>
        <v>11=26-0-4-11</v>
      </c>
      <c r="F1600" s="278"/>
    </row>
    <row r="1601" spans="1:6" s="180" customFormat="1" ht="25.5">
      <c r="A1601" s="302">
        <f>IF((SUM('Раздел 4'!AV44:AV44)=SUM('Раздел 4'!AN44:AN44)-SUM('Раздел 4'!AJ44:AJ44)-SUM('Раздел 4'!AL44:AL44)-SUM('Раздел 4'!AM44:AM44)),"","Неверно!")</f>
      </c>
      <c r="B1601" s="300" t="s">
        <v>2415</v>
      </c>
      <c r="C1601" s="298" t="s">
        <v>1824</v>
      </c>
      <c r="D1601" s="298" t="s">
        <v>1796</v>
      </c>
      <c r="E1601" s="298" t="str">
        <f>CONCATENATE(SUM('Раздел 4'!AV44:AV44),"=",SUM('Раздел 4'!AN44:AN44),"-",SUM('Раздел 4'!AJ44:AJ44),"-",SUM('Раздел 4'!AL44:AL44),"-",SUM('Раздел 4'!AM44:AM44))</f>
        <v>1=1-0-0-0</v>
      </c>
      <c r="F1601" s="278"/>
    </row>
    <row r="1602" spans="1:6" s="180" customFormat="1" ht="25.5">
      <c r="A1602" s="302">
        <f>IF((SUM('Раздел 4'!AV45:AV45)=SUM('Раздел 4'!AN45:AN45)-SUM('Раздел 4'!AJ45:AJ45)-SUM('Раздел 4'!AL45:AL45)-SUM('Раздел 4'!AM45:AM45)),"","Неверно!")</f>
      </c>
      <c r="B1602" s="300" t="s">
        <v>2415</v>
      </c>
      <c r="C1602" s="298" t="s">
        <v>1825</v>
      </c>
      <c r="D1602" s="298" t="s">
        <v>1796</v>
      </c>
      <c r="E1602" s="298" t="str">
        <f>CONCATENATE(SUM('Раздел 4'!AV45:AV45),"=",SUM('Раздел 4'!AN45:AN45),"-",SUM('Раздел 4'!AJ45:AJ45),"-",SUM('Раздел 4'!AL45:AL45),"-",SUM('Раздел 4'!AM45:AM45))</f>
        <v>2=10-0-2-6</v>
      </c>
      <c r="F1602" s="278"/>
    </row>
    <row r="1603" spans="1:6" s="180" customFormat="1" ht="25.5">
      <c r="A1603" s="302">
        <f>IF((SUM('Раздел 4'!AV46:AV46)=SUM('Раздел 4'!AN46:AN46)-SUM('Раздел 4'!AJ46:AJ46)-SUM('Раздел 4'!AL46:AL46)-SUM('Раздел 4'!AM46:AM46)),"","Неверно!")</f>
      </c>
      <c r="B1603" s="300" t="s">
        <v>2415</v>
      </c>
      <c r="C1603" s="298" t="s">
        <v>1826</v>
      </c>
      <c r="D1603" s="298" t="s">
        <v>1796</v>
      </c>
      <c r="E1603" s="298" t="str">
        <f>CONCATENATE(SUM('Раздел 4'!AV46:AV46),"=",SUM('Раздел 4'!AN46:AN46),"-",SUM('Раздел 4'!AJ46:AJ46),"-",SUM('Раздел 4'!AL46:AL46),"-",SUM('Раздел 4'!AM46:AM46))</f>
        <v>102=603-0-38-463</v>
      </c>
      <c r="F1603" s="278"/>
    </row>
    <row r="1604" spans="1:6" s="180" customFormat="1" ht="25.5">
      <c r="A1604" s="302">
        <f>IF((SUM('Раздел 4'!AV47:AV47)=SUM('Раздел 4'!AN47:AN47)-SUM('Раздел 4'!AJ47:AJ47)-SUM('Раздел 4'!AL47:AL47)-SUM('Раздел 4'!AM47:AM47)),"","Неверно!")</f>
      </c>
      <c r="B1604" s="300" t="s">
        <v>2415</v>
      </c>
      <c r="C1604" s="298" t="s">
        <v>1827</v>
      </c>
      <c r="D1604" s="298" t="s">
        <v>1796</v>
      </c>
      <c r="E1604" s="298" t="str">
        <f>CONCATENATE(SUM('Раздел 4'!AV47:AV47),"=",SUM('Раздел 4'!AN47:AN47),"-",SUM('Раздел 4'!AJ47:AJ47),"-",SUM('Раздел 4'!AL47:AL47),"-",SUM('Раздел 4'!AM47:AM47))</f>
        <v>6=20-0-5-9</v>
      </c>
      <c r="F1604" s="278"/>
    </row>
    <row r="1605" spans="1:6" s="180" customFormat="1" ht="25.5">
      <c r="A1605" s="302">
        <f>IF((SUM('Раздел 4'!AV48:AV48)=SUM('Раздел 4'!AN48:AN48)-SUM('Раздел 4'!AJ48:AJ48)-SUM('Раздел 4'!AL48:AL48)-SUM('Раздел 4'!AM48:AM48)),"","Неверно!")</f>
      </c>
      <c r="B1605" s="300" t="s">
        <v>2415</v>
      </c>
      <c r="C1605" s="298" t="s">
        <v>1828</v>
      </c>
      <c r="D1605" s="298" t="s">
        <v>1796</v>
      </c>
      <c r="E1605" s="298" t="str">
        <f>CONCATENATE(SUM('Раздел 4'!AV48:AV48),"=",SUM('Раздел 4'!AN48:AN48),"-",SUM('Раздел 4'!AJ48:AJ48),"-",SUM('Раздел 4'!AL48:AL48),"-",SUM('Раздел 4'!AM48:AM48))</f>
        <v>0=0-0-0-0</v>
      </c>
      <c r="F1605" s="278"/>
    </row>
    <row r="1606" spans="1:6" s="180" customFormat="1" ht="25.5">
      <c r="A1606" s="302">
        <f>IF((SUM('Раздел 4'!AV13:AV13)=SUM('Раздел 4'!AN13:AN13)-SUM('Раздел 4'!AJ13:AJ13)-SUM('Раздел 4'!AL13:AL13)-SUM('Раздел 4'!AM13:AM13)),"","Неверно!")</f>
      </c>
      <c r="B1606" s="300" t="s">
        <v>2415</v>
      </c>
      <c r="C1606" s="298" t="s">
        <v>1829</v>
      </c>
      <c r="D1606" s="298" t="s">
        <v>1796</v>
      </c>
      <c r="E1606" s="298" t="str">
        <f>CONCATENATE(SUM('Раздел 4'!AV13:AV13),"=",SUM('Раздел 4'!AN13:AN13),"-",SUM('Раздел 4'!AJ13:AJ13),"-",SUM('Раздел 4'!AL13:AL13),"-",SUM('Раздел 4'!AM13:AM13))</f>
        <v>73=276-1-21-181</v>
      </c>
      <c r="F1606" s="278"/>
    </row>
    <row r="1607" spans="1:6" s="180" customFormat="1" ht="25.5">
      <c r="A1607" s="302">
        <f>IF((SUM('Раздел 4'!AV49:AV49)=SUM('Раздел 4'!AN49:AN49)-SUM('Раздел 4'!AJ49:AJ49)-SUM('Раздел 4'!AL49:AL49)-SUM('Раздел 4'!AM49:AM49)),"","Неверно!")</f>
      </c>
      <c r="B1607" s="300" t="s">
        <v>2415</v>
      </c>
      <c r="C1607" s="298" t="s">
        <v>1830</v>
      </c>
      <c r="D1607" s="298" t="s">
        <v>1796</v>
      </c>
      <c r="E1607" s="298" t="str">
        <f>CONCATENATE(SUM('Раздел 4'!AV49:AV49),"=",SUM('Раздел 4'!AN49:AN49),"-",SUM('Раздел 4'!AJ49:AJ49),"-",SUM('Раздел 4'!AL49:AL49),"-",SUM('Раздел 4'!AM49:AM49))</f>
        <v>398=949-18-533-0</v>
      </c>
      <c r="F1607" s="278"/>
    </row>
    <row r="1608" spans="1:6" s="180" customFormat="1" ht="25.5">
      <c r="A1608" s="302">
        <f>IF((SUM('Раздел 4'!AV50:AV50)=SUM('Раздел 4'!AN50:AN50)-SUM('Раздел 4'!AJ50:AJ50)-SUM('Раздел 4'!AL50:AL50)-SUM('Раздел 4'!AM50:AM50)),"","Неверно!")</f>
      </c>
      <c r="B1608" s="300" t="s">
        <v>2415</v>
      </c>
      <c r="C1608" s="298" t="s">
        <v>1831</v>
      </c>
      <c r="D1608" s="298" t="s">
        <v>1796</v>
      </c>
      <c r="E1608" s="298" t="str">
        <f>CONCATENATE(SUM('Раздел 4'!AV50:AV50),"=",SUM('Раздел 4'!AN50:AN50),"-",SUM('Раздел 4'!AJ50:AJ50),"-",SUM('Раздел 4'!AL50:AL50),"-",SUM('Раздел 4'!AM50:AM50))</f>
        <v>599=2662-8-373-1682</v>
      </c>
      <c r="F1608" s="278"/>
    </row>
    <row r="1609" spans="1:6" s="180" customFormat="1" ht="25.5">
      <c r="A1609" s="302">
        <f>IF((SUM('Раздел 4'!AV51:AV51)=SUM('Раздел 4'!AN51:AN51)-SUM('Раздел 4'!AJ51:AJ51)-SUM('Раздел 4'!AL51:AL51)-SUM('Раздел 4'!AM51:AM51)),"","Неверно!")</f>
      </c>
      <c r="B1609" s="300" t="s">
        <v>2415</v>
      </c>
      <c r="C1609" s="298" t="s">
        <v>1832</v>
      </c>
      <c r="D1609" s="298" t="s">
        <v>1796</v>
      </c>
      <c r="E1609" s="298" t="str">
        <f>CONCATENATE(SUM('Раздел 4'!AV51:AV51),"=",SUM('Раздел 4'!AN51:AN51),"-",SUM('Раздел 4'!AJ51:AJ51),"-",SUM('Раздел 4'!AL51:AL51),"-",SUM('Раздел 4'!AM51:AM51))</f>
        <v>87=263-8-168-0</v>
      </c>
      <c r="F1609" s="278"/>
    </row>
    <row r="1610" spans="1:6" s="180" customFormat="1" ht="25.5">
      <c r="A1610" s="302">
        <f>IF((SUM('Раздел 4'!AV52:AV52)=SUM('Раздел 4'!AN52:AN52)-SUM('Раздел 4'!AJ52:AJ52)-SUM('Раздел 4'!AL52:AL52)-SUM('Раздел 4'!AM52:AM52)),"","Неверно!")</f>
      </c>
      <c r="B1610" s="300" t="s">
        <v>2415</v>
      </c>
      <c r="C1610" s="298" t="s">
        <v>1833</v>
      </c>
      <c r="D1610" s="298" t="s">
        <v>1796</v>
      </c>
      <c r="E1610" s="298" t="str">
        <f>CONCATENATE(SUM('Раздел 4'!AV52:AV52),"=",SUM('Раздел 4'!AN52:AN52),"-",SUM('Раздел 4'!AJ52:AJ52),"-",SUM('Раздел 4'!AL52:AL52),"-",SUM('Раздел 4'!AM52:AM52))</f>
        <v>814=3557-18-533-2192</v>
      </c>
      <c r="F1610" s="278"/>
    </row>
    <row r="1611" spans="1:6" s="180" customFormat="1" ht="25.5">
      <c r="A1611" s="302">
        <f>IF((SUM('Раздел 4'!AV53:AV53)=SUM('Раздел 4'!AN53:AN53)-SUM('Раздел 4'!AJ53:AJ53)-SUM('Раздел 4'!AL53:AL53)-SUM('Раздел 4'!AM53:AM53)),"","Неверно!")</f>
      </c>
      <c r="B1611" s="300" t="s">
        <v>2415</v>
      </c>
      <c r="C1611" s="298" t="s">
        <v>1834</v>
      </c>
      <c r="D1611" s="298" t="s">
        <v>1796</v>
      </c>
      <c r="E1611" s="298" t="str">
        <f>CONCATENATE(SUM('Раздел 4'!AV53:AV53),"=",SUM('Раздел 4'!AN53:AN53),"-",SUM('Раздел 4'!AJ53:AJ53),"-",SUM('Раздел 4'!AL53:AL53),"-",SUM('Раздел 4'!AM53:AM53))</f>
        <v>0=0-0-0-0</v>
      </c>
      <c r="F1611" s="278"/>
    </row>
    <row r="1612" spans="1:6" s="180" customFormat="1" ht="25.5">
      <c r="A1612" s="302">
        <f>IF((SUM('Раздел 4'!AV54:AV54)=SUM('Раздел 4'!AN54:AN54)-SUM('Раздел 4'!AJ54:AJ54)-SUM('Раздел 4'!AL54:AL54)-SUM('Раздел 4'!AM54:AM54)),"","Неверно!")</f>
      </c>
      <c r="B1612" s="300" t="s">
        <v>2415</v>
      </c>
      <c r="C1612" s="298" t="s">
        <v>1835</v>
      </c>
      <c r="D1612" s="298" t="s">
        <v>1796</v>
      </c>
      <c r="E1612" s="298" t="str">
        <f>CONCATENATE(SUM('Раздел 4'!AV54:AV54),"=",SUM('Раздел 4'!AN54:AN54),"-",SUM('Раздел 4'!AJ54:AJ54),"-",SUM('Раздел 4'!AL54:AL54),"-",SUM('Раздел 4'!AM54:AM54))</f>
        <v>4=4-0-0-0</v>
      </c>
      <c r="F1612" s="278"/>
    </row>
    <row r="1613" spans="1:6" s="180" customFormat="1" ht="25.5">
      <c r="A1613" s="302">
        <f>IF((SUM('Раздел 4'!AV55:AV55)=SUM('Раздел 4'!AN55:AN55)-SUM('Раздел 4'!AJ55:AJ55)-SUM('Раздел 4'!AL55:AL55)-SUM('Раздел 4'!AM55:AM55)),"","Неверно!")</f>
      </c>
      <c r="B1613" s="300" t="s">
        <v>2415</v>
      </c>
      <c r="C1613" s="298" t="s">
        <v>1836</v>
      </c>
      <c r="D1613" s="298" t="s">
        <v>1796</v>
      </c>
      <c r="E1613" s="298" t="str">
        <f>CONCATENATE(SUM('Раздел 4'!AV55:AV55),"=",SUM('Раздел 4'!AN55:AN55),"-",SUM('Раздел 4'!AJ55:AJ55),"-",SUM('Раздел 4'!AL55:AL55),"-",SUM('Раздел 4'!AM55:AM55))</f>
        <v>240=954-1-89-624</v>
      </c>
      <c r="F1613" s="278"/>
    </row>
    <row r="1614" spans="1:6" s="180" customFormat="1" ht="25.5">
      <c r="A1614" s="302">
        <f>IF((SUM('Раздел 4'!AV56:AV56)=SUM('Раздел 4'!AN56:AN56)-SUM('Раздел 4'!AJ56:AJ56)-SUM('Раздел 4'!AL56:AL56)-SUM('Раздел 4'!AM56:AM56)),"","Неверно!")</f>
      </c>
      <c r="B1614" s="300" t="s">
        <v>2415</v>
      </c>
      <c r="C1614" s="298" t="s">
        <v>1837</v>
      </c>
      <c r="D1614" s="298" t="s">
        <v>1796</v>
      </c>
      <c r="E1614" s="298" t="str">
        <f>CONCATENATE(SUM('Раздел 4'!AV56:AV56),"=",SUM('Раздел 4'!AN56:AN56),"-",SUM('Раздел 4'!AJ56:AJ56),"-",SUM('Раздел 4'!AL56:AL56),"-",SUM('Раздел 4'!AM56:AM56))</f>
        <v>261=1285-3-160-861</v>
      </c>
      <c r="F1614" s="278"/>
    </row>
    <row r="1615" spans="1:6" s="180" customFormat="1" ht="25.5">
      <c r="A1615" s="302">
        <f>IF((SUM('Раздел 4'!AV57:AV57)=SUM('Раздел 4'!AN57:AN57)-SUM('Раздел 4'!AJ57:AJ57)-SUM('Раздел 4'!AL57:AL57)-SUM('Раздел 4'!AM57:AM57)),"","Неверно!")</f>
      </c>
      <c r="B1615" s="300" t="s">
        <v>2415</v>
      </c>
      <c r="C1615" s="298" t="s">
        <v>1838</v>
      </c>
      <c r="D1615" s="298" t="s">
        <v>1796</v>
      </c>
      <c r="E1615" s="298" t="str">
        <f>CONCATENATE(SUM('Раздел 4'!AV57:AV57),"=",SUM('Раздел 4'!AN57:AN57),"-",SUM('Раздел 4'!AJ57:AJ57),"-",SUM('Раздел 4'!AL57:AL57),"-",SUM('Раздел 4'!AM57:AM57))</f>
        <v>213=863-7-149-494</v>
      </c>
      <c r="F1615" s="278"/>
    </row>
    <row r="1616" spans="1:6" s="180" customFormat="1" ht="25.5">
      <c r="A1616" s="302">
        <f>IF((SUM('Раздел 4'!AV58:AV58)=SUM('Раздел 4'!AN58:AN58)-SUM('Раздел 4'!AJ58:AJ58)-SUM('Раздел 4'!AL58:AL58)-SUM('Раздел 4'!AM58:AM58)),"","Неверно!")</f>
      </c>
      <c r="B1616" s="300" t="s">
        <v>2415</v>
      </c>
      <c r="C1616" s="298" t="s">
        <v>1839</v>
      </c>
      <c r="D1616" s="298" t="s">
        <v>1796</v>
      </c>
      <c r="E1616" s="298" t="str">
        <f>CONCATENATE(SUM('Раздел 4'!AV58:AV58),"=",SUM('Раздел 4'!AN58:AN58),"-",SUM('Раздел 4'!AJ58:AJ58),"-",SUM('Раздел 4'!AL58:AL58),"-",SUM('Раздел 4'!AM58:AM58))</f>
        <v>104=459-7-135-213</v>
      </c>
      <c r="F1616" s="278"/>
    </row>
    <row r="1617" spans="1:6" s="180" customFormat="1" ht="25.5">
      <c r="A1617" s="302">
        <f>IF((SUM('Раздел 4'!AV14:AV14)=SUM('Раздел 4'!AN14:AN14)-SUM('Раздел 4'!AJ14:AJ14)-SUM('Раздел 4'!AL14:AL14)-SUM('Раздел 4'!AM14:AM14)),"","Неверно!")</f>
      </c>
      <c r="B1617" s="300" t="s">
        <v>2415</v>
      </c>
      <c r="C1617" s="298" t="s">
        <v>1840</v>
      </c>
      <c r="D1617" s="298" t="s">
        <v>1796</v>
      </c>
      <c r="E1617" s="298" t="str">
        <f>CONCATENATE(SUM('Раздел 4'!AV14:AV14),"=",SUM('Раздел 4'!AN14:AN14),"-",SUM('Раздел 4'!AJ14:AJ14),"-",SUM('Раздел 4'!AL14:AL14),"-",SUM('Раздел 4'!AM14:AM14))</f>
        <v>2=7-0-0-5</v>
      </c>
      <c r="F1617" s="278"/>
    </row>
    <row r="1618" spans="1:6" s="180" customFormat="1" ht="25.5">
      <c r="A1618" s="302">
        <f>IF((SUM('Раздел 4'!AV59:AV59)=SUM('Раздел 4'!AN59:AN59)-SUM('Раздел 4'!AJ59:AJ59)-SUM('Раздел 4'!AL59:AL59)-SUM('Раздел 4'!AM59:AM59)),"","Неверно!")</f>
      </c>
      <c r="B1618" s="300" t="s">
        <v>2415</v>
      </c>
      <c r="C1618" s="298" t="s">
        <v>1841</v>
      </c>
      <c r="D1618" s="298" t="s">
        <v>1796</v>
      </c>
      <c r="E1618" s="298" t="str">
        <f>CONCATENATE(SUM('Раздел 4'!AV59:AV59),"=",SUM('Раздел 4'!AN59:AN59),"-",SUM('Раздел 4'!AJ59:AJ59),"-",SUM('Раздел 4'!AL59:AL59),"-",SUM('Раздел 4'!AM59:AM59))</f>
        <v>8=12-0-1-3</v>
      </c>
      <c r="F1618" s="278"/>
    </row>
    <row r="1619" spans="1:6" s="180" customFormat="1" ht="25.5">
      <c r="A1619" s="302">
        <f>IF((SUM('Раздел 4'!AV60:AV60)=SUM('Раздел 4'!AN60:AN60)-SUM('Раздел 4'!AJ60:AJ60)-SUM('Раздел 4'!AL60:AL60)-SUM('Раздел 4'!AM60:AM60)),"","Неверно!")</f>
      </c>
      <c r="B1619" s="300" t="s">
        <v>2415</v>
      </c>
      <c r="C1619" s="298" t="s">
        <v>1842</v>
      </c>
      <c r="D1619" s="298" t="s">
        <v>1796</v>
      </c>
      <c r="E1619" s="298" t="str">
        <f>CONCATENATE(SUM('Раздел 4'!AV60:AV60),"=",SUM('Раздел 4'!AN60:AN60),"-",SUM('Раздел 4'!AJ60:AJ60),"-",SUM('Раздел 4'!AL60:AL60),"-",SUM('Раздел 4'!AM60:AM60))</f>
        <v>0=0-0-0-0</v>
      </c>
      <c r="F1619" s="278"/>
    </row>
    <row r="1620" spans="1:6" s="180" customFormat="1" ht="25.5">
      <c r="A1620" s="302">
        <f>IF((SUM('Раздел 4'!AV61:AV61)=SUM('Раздел 4'!AN61:AN61)-SUM('Раздел 4'!AJ61:AJ61)-SUM('Раздел 4'!AL61:AL61)-SUM('Раздел 4'!AM61:AM61)),"","Неверно!")</f>
      </c>
      <c r="B1620" s="300" t="s">
        <v>2415</v>
      </c>
      <c r="C1620" s="298" t="s">
        <v>1843</v>
      </c>
      <c r="D1620" s="298" t="s">
        <v>1796</v>
      </c>
      <c r="E1620" s="298" t="str">
        <f>CONCATENATE(SUM('Раздел 4'!AV61:AV61),"=",SUM('Раздел 4'!AN61:AN61),"-",SUM('Раздел 4'!AJ61:AJ61),"-",SUM('Раздел 4'!AL61:AL61),"-",SUM('Раздел 4'!AM61:AM61))</f>
        <v>1=4-0-3-0</v>
      </c>
      <c r="F1620" s="278"/>
    </row>
    <row r="1621" spans="1:6" s="180" customFormat="1" ht="25.5">
      <c r="A1621" s="302">
        <f>IF((SUM('Раздел 4'!AV62:AV62)=SUM('Раздел 4'!AN62:AN62)-SUM('Раздел 4'!AJ62:AJ62)-SUM('Раздел 4'!AL62:AL62)-SUM('Раздел 4'!AM62:AM62)),"","Неверно!")</f>
      </c>
      <c r="B1621" s="300" t="s">
        <v>2415</v>
      </c>
      <c r="C1621" s="298" t="s">
        <v>1844</v>
      </c>
      <c r="D1621" s="298" t="s">
        <v>1796</v>
      </c>
      <c r="E1621" s="298" t="str">
        <f>CONCATENATE(SUM('Раздел 4'!AV62:AV62),"=",SUM('Раздел 4'!AN62:AN62),"-",SUM('Раздел 4'!AJ62:AJ62),"-",SUM('Раздел 4'!AL62:AL62),"-",SUM('Раздел 4'!AM62:AM62))</f>
        <v>0=0-0-0-0</v>
      </c>
      <c r="F1621" s="278"/>
    </row>
    <row r="1622" spans="1:6" s="180" customFormat="1" ht="25.5">
      <c r="A1622" s="302">
        <f>IF((SUM('Раздел 4'!AV63:AV63)=SUM('Раздел 4'!AN63:AN63)-SUM('Раздел 4'!AJ63:AJ63)-SUM('Раздел 4'!AL63:AL63)-SUM('Раздел 4'!AM63:AM63)),"","Неверно!")</f>
      </c>
      <c r="B1622" s="300" t="s">
        <v>2415</v>
      </c>
      <c r="C1622" s="298" t="s">
        <v>1845</v>
      </c>
      <c r="D1622" s="298" t="s">
        <v>1796</v>
      </c>
      <c r="E1622" s="298" t="str">
        <f>CONCATENATE(SUM('Раздел 4'!AV63:AV63),"=",SUM('Раздел 4'!AN63:AN63),"-",SUM('Раздел 4'!AJ63:AJ63),"-",SUM('Раздел 4'!AL63:AL63),"-",SUM('Раздел 4'!AM63:AM63))</f>
        <v>0=0-0-0-0</v>
      </c>
      <c r="F1622" s="278"/>
    </row>
    <row r="1623" spans="1:6" s="180" customFormat="1" ht="25.5">
      <c r="A1623" s="302">
        <f>IF((SUM('Раздел 4'!AV64:AV64)=SUM('Раздел 4'!AN64:AN64)-SUM('Раздел 4'!AJ64:AJ64)-SUM('Раздел 4'!AL64:AL64)-SUM('Раздел 4'!AM64:AM64)),"","Неверно!")</f>
      </c>
      <c r="B1623" s="300" t="s">
        <v>2415</v>
      </c>
      <c r="C1623" s="298" t="s">
        <v>1846</v>
      </c>
      <c r="D1623" s="298" t="s">
        <v>1796</v>
      </c>
      <c r="E1623" s="298" t="str">
        <f>CONCATENATE(SUM('Раздел 4'!AV64:AV64),"=",SUM('Раздел 4'!AN64:AN64),"-",SUM('Раздел 4'!AJ64:AJ64),"-",SUM('Раздел 4'!AL64:AL64),"-",SUM('Раздел 4'!AM64:AM64))</f>
        <v>0=0-0-0-0</v>
      </c>
      <c r="F1623" s="278"/>
    </row>
    <row r="1624" spans="1:6" s="180" customFormat="1" ht="25.5">
      <c r="A1624" s="302">
        <f>IF((SUM('Раздел 4'!AV15:AV15)=SUM('Раздел 4'!AN15:AN15)-SUM('Раздел 4'!AJ15:AJ15)-SUM('Раздел 4'!AL15:AL15)-SUM('Раздел 4'!AM15:AM15)),"","Неверно!")</f>
      </c>
      <c r="B1624" s="300" t="s">
        <v>2415</v>
      </c>
      <c r="C1624" s="298" t="s">
        <v>1847</v>
      </c>
      <c r="D1624" s="298" t="s">
        <v>1796</v>
      </c>
      <c r="E1624" s="298" t="str">
        <f>CONCATENATE(SUM('Раздел 4'!AV15:AV15),"=",SUM('Раздел 4'!AN15:AN15),"-",SUM('Раздел 4'!AJ15:AJ15),"-",SUM('Раздел 4'!AL15:AL15),"-",SUM('Раздел 4'!AM15:AM15))</f>
        <v>10=34-0-5-19</v>
      </c>
      <c r="F1624" s="278"/>
    </row>
    <row r="1625" spans="1:6" s="180" customFormat="1" ht="25.5">
      <c r="A1625" s="302">
        <f>IF((SUM('Раздел 4'!AV16:AV16)=SUM('Раздел 4'!AN16:AN16)-SUM('Раздел 4'!AJ16:AJ16)-SUM('Раздел 4'!AL16:AL16)-SUM('Раздел 4'!AM16:AM16)),"","Неверно!")</f>
      </c>
      <c r="B1625" s="300" t="s">
        <v>2415</v>
      </c>
      <c r="C1625" s="298" t="s">
        <v>1848</v>
      </c>
      <c r="D1625" s="298" t="s">
        <v>1796</v>
      </c>
      <c r="E1625" s="298" t="str">
        <f>CONCATENATE(SUM('Раздел 4'!AV16:AV16),"=",SUM('Раздел 4'!AN16:AN16),"-",SUM('Раздел 4'!AJ16:AJ16),"-",SUM('Раздел 4'!AL16:AL16),"-",SUM('Раздел 4'!AM16:AM16))</f>
        <v>16=62-0-14-32</v>
      </c>
      <c r="F1625" s="278"/>
    </row>
    <row r="1626" spans="1:6" s="180" customFormat="1" ht="25.5">
      <c r="A1626" s="302">
        <f>IF((SUM('Раздел 4'!AV17:AV17)=SUM('Раздел 4'!AN17:AN17)-SUM('Раздел 4'!AJ17:AJ17)-SUM('Раздел 4'!AL17:AL17)-SUM('Раздел 4'!AM17:AM17)),"","Неверно!")</f>
      </c>
      <c r="B1626" s="300" t="s">
        <v>2415</v>
      </c>
      <c r="C1626" s="298" t="s">
        <v>1849</v>
      </c>
      <c r="D1626" s="298" t="s">
        <v>1796</v>
      </c>
      <c r="E1626" s="298" t="str">
        <f>CONCATENATE(SUM('Раздел 4'!AV17:AV17),"=",SUM('Раздел 4'!AN17:AN17),"-",SUM('Раздел 4'!AJ17:AJ17),"-",SUM('Раздел 4'!AL17:AL17),"-",SUM('Раздел 4'!AM17:AM17))</f>
        <v>152=702-7-145-398</v>
      </c>
      <c r="F1626" s="278"/>
    </row>
    <row r="1627" spans="1:6" s="180" customFormat="1" ht="25.5">
      <c r="A1627" s="302">
        <f>IF((SUM('Раздел 4'!AV18:AV18)=SUM('Раздел 4'!AN18:AN18)-SUM('Раздел 4'!AJ18:AJ18)-SUM('Раздел 4'!AL18:AL18)-SUM('Раздел 4'!AM18:AM18)),"","Неверно!")</f>
      </c>
      <c r="B1627" s="300" t="s">
        <v>2415</v>
      </c>
      <c r="C1627" s="298" t="s">
        <v>1850</v>
      </c>
      <c r="D1627" s="298" t="s">
        <v>1796</v>
      </c>
      <c r="E1627" s="298" t="str">
        <f>CONCATENATE(SUM('Раздел 4'!AV18:AV18),"=",SUM('Раздел 4'!AN18:AN18),"-",SUM('Раздел 4'!AJ18:AJ18),"-",SUM('Раздел 4'!AL18:AL18),"-",SUM('Раздел 4'!AM18:AM18))</f>
        <v>0=1-1-0-0</v>
      </c>
      <c r="F1627" s="278"/>
    </row>
    <row r="1628" spans="1:6" s="180" customFormat="1" ht="15.75">
      <c r="A1628" s="302">
        <f>IF((SUM('Разделы 5, 6, 7, 8'!E5:E6)&lt;=SUM('Раздел 4'!AV10:AV10)),"","Неверно!")</f>
      </c>
      <c r="B1628" s="300" t="s">
        <v>2416</v>
      </c>
      <c r="C1628" s="298" t="s">
        <v>2417</v>
      </c>
      <c r="D1628" s="298" t="s">
        <v>2418</v>
      </c>
      <c r="E1628" s="298" t="str">
        <f>CONCATENATE(SUM('Разделы 5, 6, 7, 8'!E5:E6),"&lt;=",SUM('Раздел 4'!AV10:AV10))</f>
        <v>0&lt;=818</v>
      </c>
      <c r="F1628" s="278"/>
    </row>
    <row r="1629" spans="1:6" s="180" customFormat="1" ht="25.5">
      <c r="A1629" s="302">
        <f>IF((SUM('Раздел 4'!AO10:AV10)=SUM('Раздел 4'!AO11:AV46)+SUM('Раздел 4'!AO63:AV64)),"","Неверно!")</f>
      </c>
      <c r="B1629" s="300" t="s">
        <v>2419</v>
      </c>
      <c r="C1629" s="298" t="s">
        <v>2420</v>
      </c>
      <c r="D1629" s="298" t="s">
        <v>2421</v>
      </c>
      <c r="E1629" s="298" t="str">
        <f>CONCATENATE(SUM('Раздел 4'!AO10:AV10),"=",SUM('Раздел 4'!AO11:AV46),"+",SUM('Раздел 4'!AO63:AV64))</f>
        <v>953=953+0</v>
      </c>
      <c r="F1629" s="278"/>
    </row>
    <row r="1630" spans="1:6" s="180" customFormat="1" ht="25.5">
      <c r="A1630" s="302">
        <f>IF((SUM('Раздел 4'!AJ10:AJ10)=SUM('Раздел 4'!AJ11:AJ46)+SUM('Раздел 4'!AJ63:AJ64)),"","Неверно!")</f>
      </c>
      <c r="B1630" s="300" t="s">
        <v>2422</v>
      </c>
      <c r="C1630" s="298" t="s">
        <v>2423</v>
      </c>
      <c r="D1630" s="298" t="s">
        <v>2424</v>
      </c>
      <c r="E1630" s="298" t="str">
        <f>CONCATENATE(SUM('Раздел 4'!AJ10:AJ10),"=",SUM('Раздел 4'!AJ11:AJ46),"+",SUM('Раздел 4'!AJ63:AJ64))</f>
        <v>18=18+0</v>
      </c>
      <c r="F1630" s="278"/>
    </row>
    <row r="1631" spans="1:6" s="180" customFormat="1" ht="25.5">
      <c r="A1631" s="302">
        <f>IF((SUM('Раздел 4'!AK10:AK10)=SUM('Раздел 4'!AK11:AK46)+SUM('Раздел 4'!AK63:AK64)),"","Неверно!")</f>
      </c>
      <c r="B1631" s="300" t="s">
        <v>2422</v>
      </c>
      <c r="C1631" s="298" t="s">
        <v>2425</v>
      </c>
      <c r="D1631" s="298" t="s">
        <v>2424</v>
      </c>
      <c r="E1631" s="298" t="str">
        <f>CONCATENATE(SUM('Раздел 4'!AK10:AK10),"=",SUM('Раздел 4'!AK11:AK46),"+",SUM('Раздел 4'!AK63:AK64))</f>
        <v>1=1+0</v>
      </c>
      <c r="F1631" s="278"/>
    </row>
    <row r="1632" spans="1:6" s="180" customFormat="1" ht="25.5">
      <c r="A1632" s="302">
        <f>IF((SUM('Раздел 4'!AL10:AL10)=SUM('Раздел 4'!AL11:AL46)+SUM('Раздел 4'!AL63:AL64)),"","Неверно!")</f>
      </c>
      <c r="B1632" s="300" t="s">
        <v>2422</v>
      </c>
      <c r="C1632" s="298" t="s">
        <v>2426</v>
      </c>
      <c r="D1632" s="298" t="s">
        <v>2424</v>
      </c>
      <c r="E1632" s="298" t="str">
        <f>CONCATENATE(SUM('Раздел 4'!AL10:AL10),"=",SUM('Раздел 4'!AL11:AL46),"+",SUM('Раздел 4'!AL63:AL64))</f>
        <v>533=533+0</v>
      </c>
      <c r="F1632" s="278"/>
    </row>
  </sheetData>
  <sheetProtection autoFilter="0"/>
  <autoFilter ref="A1:A1438"/>
  <printOptions/>
  <pageMargins left="0.24" right="0.25" top="0.5" bottom="0.66" header="0.37" footer="0.5"/>
  <pageSetup fitToHeight="15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>
    <tabColor rgb="FFFFC000"/>
  </sheetPr>
  <dimension ref="A1:G342"/>
  <sheetViews>
    <sheetView zoomScale="90" zoomScaleNormal="90" zoomScalePageLayoutView="0" workbookViewId="0" topLeftCell="A1">
      <selection activeCell="C10" sqref="C10"/>
    </sheetView>
  </sheetViews>
  <sheetFormatPr defaultColWidth="9.140625" defaultRowHeight="12.75"/>
  <cols>
    <col min="1" max="1" width="13.140625" style="197" customWidth="1"/>
    <col min="2" max="2" width="16.57421875" style="182" customWidth="1"/>
    <col min="3" max="3" width="42.28125" style="181" customWidth="1"/>
    <col min="4" max="4" width="45.00390625" style="181" customWidth="1"/>
    <col min="5" max="5" width="16.00390625" style="180" customWidth="1"/>
    <col min="6" max="6" width="33.28125" style="115" customWidth="1"/>
    <col min="7" max="7" width="30.7109375" style="115" customWidth="1"/>
    <col min="8" max="16384" width="9.140625" style="28" customWidth="1"/>
  </cols>
  <sheetData>
    <row r="1" spans="1:6" ht="30" customHeight="1">
      <c r="A1" s="299" t="s">
        <v>647</v>
      </c>
      <c r="B1" s="299" t="s">
        <v>648</v>
      </c>
      <c r="C1" s="299" t="s">
        <v>649</v>
      </c>
      <c r="D1" s="299" t="s">
        <v>650</v>
      </c>
      <c r="E1" s="299" t="s">
        <v>691</v>
      </c>
      <c r="F1" s="166" t="s">
        <v>490</v>
      </c>
    </row>
    <row r="2" spans="1:7" ht="38.25">
      <c r="A2" s="302">
        <f>IF((SUM('Раздел 4'!J44:J44)=0),"","Неверно!")</f>
      </c>
      <c r="B2" s="300" t="s">
        <v>2427</v>
      </c>
      <c r="C2" s="298" t="s">
        <v>1500</v>
      </c>
      <c r="D2" s="298" t="s">
        <v>712</v>
      </c>
      <c r="E2" s="298" t="str">
        <f>CONCATENATE(SUM('Раздел 4'!J44:J44),"=",0)</f>
        <v>0=0</v>
      </c>
      <c r="F2" s="116"/>
      <c r="G2" s="114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51">
      <c r="A3" s="302">
        <f>IF((SUM('Раздел 4'!AG44:AG44)=0),"","Неверно!")</f>
      </c>
      <c r="B3" s="300" t="s">
        <v>2428</v>
      </c>
      <c r="C3" s="298" t="s">
        <v>2429</v>
      </c>
      <c r="D3" s="298" t="s">
        <v>2430</v>
      </c>
      <c r="E3" s="298" t="str">
        <f>CONCATENATE(SUM('Раздел 4'!AG44:AG44),"=",0)</f>
        <v>0=0</v>
      </c>
      <c r="F3" s="116"/>
      <c r="G3" s="114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12.75">
      <c r="A4" s="261"/>
      <c r="B4" s="260"/>
      <c r="C4" s="196"/>
      <c r="D4" s="262"/>
      <c r="E4" s="196"/>
      <c r="F4" s="116"/>
      <c r="G4" s="114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12.75">
      <c r="A5" s="261"/>
      <c r="B5" s="260"/>
      <c r="C5" s="196"/>
      <c r="D5" s="262"/>
      <c r="E5" s="196"/>
      <c r="F5" s="116"/>
      <c r="G5" s="114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ht="12.75">
      <c r="F6" s="117"/>
    </row>
    <row r="7" ht="12.75">
      <c r="F7" s="117"/>
    </row>
    <row r="8" ht="12.75">
      <c r="F8" s="117"/>
    </row>
    <row r="9" ht="12.75">
      <c r="F9" s="117"/>
    </row>
    <row r="10" ht="12.75">
      <c r="F10" s="117"/>
    </row>
    <row r="11" ht="12.75">
      <c r="F11" s="117"/>
    </row>
    <row r="12" ht="12.75">
      <c r="F12" s="117"/>
    </row>
    <row r="13" ht="12.75">
      <c r="F13" s="117"/>
    </row>
    <row r="14" ht="12.75">
      <c r="F14" s="117"/>
    </row>
    <row r="15" ht="12.75">
      <c r="F15" s="117"/>
    </row>
    <row r="16" ht="12.75">
      <c r="F16" s="117"/>
    </row>
    <row r="17" ht="12.75">
      <c r="F17" s="117"/>
    </row>
    <row r="18" ht="12.75">
      <c r="F18" s="117"/>
    </row>
    <row r="19" ht="12.75">
      <c r="F19" s="117"/>
    </row>
    <row r="20" ht="12.75">
      <c r="F20" s="117"/>
    </row>
    <row r="21" ht="12.75">
      <c r="F21" s="117"/>
    </row>
    <row r="22" ht="12.75">
      <c r="F22" s="117"/>
    </row>
    <row r="23" ht="12.75">
      <c r="F23" s="117"/>
    </row>
    <row r="24" ht="12.75">
      <c r="F24" s="117"/>
    </row>
    <row r="25" ht="12.75">
      <c r="F25" s="117"/>
    </row>
    <row r="26" ht="12.75">
      <c r="F26" s="117"/>
    </row>
    <row r="27" ht="12.75">
      <c r="F27" s="117"/>
    </row>
    <row r="28" ht="12.75">
      <c r="F28" s="117"/>
    </row>
    <row r="29" ht="12.75">
      <c r="F29" s="117"/>
    </row>
    <row r="30" ht="12.75">
      <c r="F30" s="117"/>
    </row>
    <row r="31" ht="12.75">
      <c r="F31" s="117"/>
    </row>
    <row r="32" ht="12.75">
      <c r="F32" s="117"/>
    </row>
    <row r="33" ht="12.75">
      <c r="F33" s="117"/>
    </row>
    <row r="34" ht="12.75">
      <c r="F34" s="117"/>
    </row>
    <row r="35" ht="12.75">
      <c r="F35" s="117"/>
    </row>
    <row r="36" ht="12.75">
      <c r="F36" s="117"/>
    </row>
    <row r="37" ht="12.75">
      <c r="F37" s="117"/>
    </row>
    <row r="38" ht="12.75">
      <c r="F38" s="117"/>
    </row>
    <row r="39" ht="12.75">
      <c r="F39" s="117"/>
    </row>
    <row r="40" ht="12.75">
      <c r="F40" s="117"/>
    </row>
    <row r="41" ht="12.75">
      <c r="F41" s="117"/>
    </row>
    <row r="42" ht="12.75">
      <c r="F42" s="117"/>
    </row>
    <row r="43" ht="12.75">
      <c r="F43" s="117"/>
    </row>
    <row r="44" ht="12.75">
      <c r="F44" s="117"/>
    </row>
    <row r="45" ht="12.75">
      <c r="F45" s="117"/>
    </row>
    <row r="46" ht="12.75">
      <c r="F46" s="117"/>
    </row>
    <row r="47" ht="12.75">
      <c r="F47" s="117"/>
    </row>
    <row r="48" ht="12.75">
      <c r="F48" s="117"/>
    </row>
    <row r="49" ht="12.75">
      <c r="F49" s="117"/>
    </row>
    <row r="50" ht="12.75">
      <c r="F50" s="117"/>
    </row>
    <row r="51" ht="12.75">
      <c r="F51" s="117"/>
    </row>
    <row r="52" ht="12.75">
      <c r="F52" s="118"/>
    </row>
    <row r="53" ht="12.75">
      <c r="F53" s="118"/>
    </row>
    <row r="54" ht="12.75">
      <c r="F54" s="118"/>
    </row>
    <row r="55" ht="12.75">
      <c r="F55" s="118"/>
    </row>
    <row r="56" ht="12.75">
      <c r="F56" s="118"/>
    </row>
    <row r="57" ht="12.75">
      <c r="F57" s="118"/>
    </row>
    <row r="58" ht="12.75">
      <c r="F58" s="118"/>
    </row>
    <row r="59" ht="12.75">
      <c r="F59" s="118"/>
    </row>
    <row r="60" ht="12.75">
      <c r="F60" s="118"/>
    </row>
    <row r="61" ht="12.75">
      <c r="F61" s="118"/>
    </row>
    <row r="62" ht="12.75">
      <c r="F62" s="118"/>
    </row>
    <row r="63" ht="12.75">
      <c r="F63" s="118"/>
    </row>
    <row r="64" ht="12.75">
      <c r="F64" s="118"/>
    </row>
    <row r="65" ht="12.75">
      <c r="F65" s="118"/>
    </row>
    <row r="66" ht="12.75">
      <c r="F66" s="118"/>
    </row>
    <row r="67" ht="12.75">
      <c r="F67" s="118"/>
    </row>
    <row r="68" ht="12.75">
      <c r="F68" s="118"/>
    </row>
    <row r="69" ht="12.75">
      <c r="F69" s="118"/>
    </row>
    <row r="70" ht="12.75">
      <c r="F70" s="118"/>
    </row>
    <row r="71" ht="12.75">
      <c r="F71" s="118"/>
    </row>
    <row r="72" ht="12.75">
      <c r="F72" s="118"/>
    </row>
    <row r="73" ht="12.75">
      <c r="F73" s="118"/>
    </row>
    <row r="74" ht="12.75">
      <c r="F74" s="118"/>
    </row>
    <row r="75" ht="12.75">
      <c r="F75" s="118"/>
    </row>
    <row r="76" ht="12.75">
      <c r="F76" s="118"/>
    </row>
    <row r="77" ht="12.75">
      <c r="F77" s="118"/>
    </row>
    <row r="78" ht="12.75">
      <c r="F78" s="118"/>
    </row>
    <row r="79" ht="12.75">
      <c r="F79" s="118"/>
    </row>
    <row r="80" ht="12.75">
      <c r="F80" s="118"/>
    </row>
    <row r="81" ht="12.75">
      <c r="F81" s="118"/>
    </row>
    <row r="82" ht="12.75">
      <c r="F82" s="118"/>
    </row>
    <row r="83" ht="12.75">
      <c r="F83" s="118"/>
    </row>
    <row r="84" ht="12.75">
      <c r="F84" s="118"/>
    </row>
    <row r="85" ht="12.75">
      <c r="F85" s="118"/>
    </row>
    <row r="86" ht="12.75">
      <c r="F86" s="118"/>
    </row>
    <row r="87" ht="12.75">
      <c r="F87" s="118"/>
    </row>
    <row r="88" ht="12.75">
      <c r="F88" s="118"/>
    </row>
    <row r="89" ht="12.75">
      <c r="F89" s="118"/>
    </row>
    <row r="90" ht="12.75">
      <c r="F90" s="118"/>
    </row>
    <row r="91" ht="12.75">
      <c r="F91" s="118"/>
    </row>
    <row r="92" ht="12.75">
      <c r="F92" s="118"/>
    </row>
    <row r="93" ht="12.75">
      <c r="F93" s="118"/>
    </row>
    <row r="94" ht="12.75">
      <c r="F94" s="118"/>
    </row>
    <row r="95" ht="12.75">
      <c r="F95" s="118"/>
    </row>
    <row r="96" ht="12.75">
      <c r="F96" s="118"/>
    </row>
    <row r="97" ht="12.75">
      <c r="F97" s="118"/>
    </row>
    <row r="98" ht="12.75">
      <c r="F98" s="118"/>
    </row>
    <row r="99" ht="12.75">
      <c r="F99" s="118"/>
    </row>
    <row r="100" ht="12.75">
      <c r="F100" s="118"/>
    </row>
    <row r="101" ht="12.75">
      <c r="F101" s="118"/>
    </row>
    <row r="102" ht="12.75">
      <c r="F102" s="118"/>
    </row>
    <row r="103" ht="12.75">
      <c r="F103" s="118"/>
    </row>
    <row r="104" ht="12.75">
      <c r="F104" s="118"/>
    </row>
    <row r="105" ht="12.75">
      <c r="F105" s="118"/>
    </row>
    <row r="106" ht="12.75">
      <c r="F106" s="118"/>
    </row>
    <row r="107" ht="12.75">
      <c r="F107" s="118"/>
    </row>
    <row r="108" ht="12.75">
      <c r="F108" s="118"/>
    </row>
    <row r="109" ht="12.75">
      <c r="F109" s="118"/>
    </row>
    <row r="110" ht="12.75">
      <c r="F110" s="118"/>
    </row>
    <row r="111" ht="12.75">
      <c r="F111" s="118"/>
    </row>
    <row r="112" ht="12.75">
      <c r="F112" s="118"/>
    </row>
    <row r="113" ht="12.75">
      <c r="F113" s="118"/>
    </row>
    <row r="114" ht="12.75">
      <c r="F114" s="118"/>
    </row>
    <row r="115" ht="12.75">
      <c r="F115" s="118"/>
    </row>
    <row r="116" ht="12.75">
      <c r="F116" s="118"/>
    </row>
    <row r="117" ht="12.75">
      <c r="F117" s="118"/>
    </row>
    <row r="118" ht="12.75">
      <c r="F118" s="118"/>
    </row>
    <row r="119" ht="12.75">
      <c r="F119" s="118"/>
    </row>
    <row r="120" ht="12.75">
      <c r="F120" s="118"/>
    </row>
    <row r="121" ht="12.75">
      <c r="F121" s="118"/>
    </row>
    <row r="122" ht="12.75">
      <c r="F122" s="118"/>
    </row>
    <row r="123" ht="12.75">
      <c r="F123" s="118"/>
    </row>
    <row r="124" ht="12.75">
      <c r="F124" s="118"/>
    </row>
    <row r="125" ht="12.75">
      <c r="F125" s="118"/>
    </row>
    <row r="126" ht="12.75">
      <c r="F126" s="118"/>
    </row>
    <row r="127" ht="12.75">
      <c r="F127" s="118"/>
    </row>
    <row r="128" ht="12.75">
      <c r="F128" s="118"/>
    </row>
    <row r="129" ht="12.75">
      <c r="F129" s="118"/>
    </row>
    <row r="130" ht="12.75">
      <c r="F130" s="118"/>
    </row>
    <row r="131" ht="12.75">
      <c r="F131" s="118"/>
    </row>
    <row r="132" ht="12.75">
      <c r="F132" s="118"/>
    </row>
    <row r="133" ht="12.75">
      <c r="F133" s="118"/>
    </row>
    <row r="134" ht="12.75">
      <c r="F134" s="118"/>
    </row>
    <row r="135" ht="12.75">
      <c r="F135" s="118"/>
    </row>
    <row r="136" ht="12.75">
      <c r="F136" s="118"/>
    </row>
    <row r="137" ht="12.75">
      <c r="F137" s="118"/>
    </row>
    <row r="138" ht="12.75">
      <c r="F138" s="118"/>
    </row>
    <row r="139" ht="12.75">
      <c r="F139" s="118"/>
    </row>
    <row r="140" ht="12.75">
      <c r="F140" s="118"/>
    </row>
    <row r="141" ht="12.75">
      <c r="F141" s="118"/>
    </row>
    <row r="142" ht="12.75">
      <c r="F142" s="118"/>
    </row>
    <row r="143" ht="12.75">
      <c r="F143" s="118"/>
    </row>
    <row r="144" ht="12.75">
      <c r="F144" s="118"/>
    </row>
    <row r="145" ht="12.75">
      <c r="F145" s="118"/>
    </row>
    <row r="146" ht="12.75">
      <c r="F146" s="118"/>
    </row>
    <row r="147" ht="12.75">
      <c r="F147" s="118"/>
    </row>
    <row r="148" ht="12.75">
      <c r="F148" s="118"/>
    </row>
    <row r="149" ht="12.75">
      <c r="F149" s="118"/>
    </row>
    <row r="150" ht="12.75">
      <c r="F150" s="118"/>
    </row>
    <row r="151" ht="12.75">
      <c r="F151" s="118"/>
    </row>
    <row r="152" ht="12.75">
      <c r="F152" s="118"/>
    </row>
    <row r="153" ht="12.75">
      <c r="F153" s="118"/>
    </row>
    <row r="154" ht="12.75">
      <c r="F154" s="118"/>
    </row>
    <row r="155" ht="12.75">
      <c r="F155" s="118"/>
    </row>
    <row r="156" ht="12.75">
      <c r="F156" s="118"/>
    </row>
    <row r="157" ht="12.75">
      <c r="F157" s="118"/>
    </row>
    <row r="158" ht="12.75">
      <c r="F158" s="118"/>
    </row>
    <row r="159" ht="12.75">
      <c r="F159" s="118"/>
    </row>
    <row r="160" ht="12.75">
      <c r="F160" s="118"/>
    </row>
    <row r="161" ht="12.75">
      <c r="F161" s="118"/>
    </row>
    <row r="162" ht="12.75">
      <c r="F162" s="118"/>
    </row>
    <row r="163" ht="12.75">
      <c r="F163" s="118"/>
    </row>
    <row r="164" ht="12.75">
      <c r="F164" s="118"/>
    </row>
    <row r="165" ht="12.75">
      <c r="F165" s="118"/>
    </row>
    <row r="166" ht="12.75">
      <c r="F166" s="118"/>
    </row>
    <row r="167" ht="12.75">
      <c r="F167" s="118"/>
    </row>
    <row r="168" ht="12.75">
      <c r="F168" s="118"/>
    </row>
    <row r="169" ht="12.75">
      <c r="F169" s="118"/>
    </row>
    <row r="170" ht="12.75">
      <c r="F170" s="118"/>
    </row>
    <row r="171" ht="12.75">
      <c r="F171" s="118"/>
    </row>
    <row r="172" ht="12.75">
      <c r="F172" s="118"/>
    </row>
    <row r="173" ht="12.75">
      <c r="F173" s="118"/>
    </row>
    <row r="174" ht="12.75">
      <c r="F174" s="118"/>
    </row>
    <row r="175" ht="12.75">
      <c r="F175" s="118"/>
    </row>
    <row r="176" ht="12.75">
      <c r="F176" s="118"/>
    </row>
    <row r="177" ht="12.75">
      <c r="F177" s="118"/>
    </row>
    <row r="178" ht="12.75">
      <c r="F178" s="118"/>
    </row>
    <row r="179" ht="12.75">
      <c r="F179" s="118"/>
    </row>
    <row r="180" ht="12.75">
      <c r="F180" s="118"/>
    </row>
    <row r="181" ht="12.75">
      <c r="F181" s="118"/>
    </row>
    <row r="182" ht="12.75">
      <c r="F182" s="118"/>
    </row>
    <row r="183" ht="12.75">
      <c r="F183" s="118"/>
    </row>
    <row r="184" ht="12.75">
      <c r="F184" s="118"/>
    </row>
    <row r="185" ht="12.75">
      <c r="F185" s="118"/>
    </row>
    <row r="186" ht="12.75">
      <c r="F186" s="118"/>
    </row>
    <row r="187" ht="12.75">
      <c r="F187" s="118"/>
    </row>
    <row r="188" ht="12.75">
      <c r="F188" s="118"/>
    </row>
    <row r="189" ht="12.75">
      <c r="F189" s="118"/>
    </row>
    <row r="190" ht="12.75">
      <c r="F190" s="118"/>
    </row>
    <row r="191" ht="12.75">
      <c r="F191" s="118"/>
    </row>
    <row r="192" ht="12.75">
      <c r="F192" s="118"/>
    </row>
    <row r="193" ht="12.75">
      <c r="F193" s="118"/>
    </row>
    <row r="194" ht="12.75">
      <c r="F194" s="118"/>
    </row>
    <row r="195" ht="12.75">
      <c r="F195" s="118"/>
    </row>
    <row r="196" ht="12.75">
      <c r="F196" s="118"/>
    </row>
    <row r="197" ht="12.75">
      <c r="F197" s="118"/>
    </row>
    <row r="198" ht="12.75">
      <c r="F198" s="118"/>
    </row>
    <row r="199" ht="12.75">
      <c r="F199" s="118"/>
    </row>
    <row r="200" ht="12.75">
      <c r="F200" s="118"/>
    </row>
    <row r="201" ht="12.75">
      <c r="F201" s="118"/>
    </row>
    <row r="202" ht="12.75">
      <c r="F202" s="118"/>
    </row>
    <row r="203" ht="12.75">
      <c r="F203" s="118"/>
    </row>
    <row r="204" ht="12.75">
      <c r="F204" s="118"/>
    </row>
    <row r="205" ht="12.75">
      <c r="F205" s="118"/>
    </row>
    <row r="206" ht="12.75">
      <c r="F206" s="118"/>
    </row>
    <row r="207" ht="12.75">
      <c r="F207" s="118"/>
    </row>
    <row r="208" ht="12.75">
      <c r="F208" s="118"/>
    </row>
    <row r="209" ht="12.75">
      <c r="F209" s="118"/>
    </row>
    <row r="210" ht="12.75">
      <c r="F210" s="118"/>
    </row>
    <row r="211" ht="12.75">
      <c r="F211" s="118"/>
    </row>
    <row r="212" ht="12.75">
      <c r="F212" s="118"/>
    </row>
    <row r="213" ht="12.75">
      <c r="F213" s="118"/>
    </row>
    <row r="214" ht="12.75">
      <c r="F214" s="118"/>
    </row>
    <row r="215" ht="12.75">
      <c r="F215" s="118"/>
    </row>
    <row r="216" ht="12.75">
      <c r="F216" s="118"/>
    </row>
    <row r="217" ht="12.75">
      <c r="F217" s="118"/>
    </row>
    <row r="218" ht="12.75">
      <c r="F218" s="118"/>
    </row>
    <row r="219" ht="12.75">
      <c r="F219" s="118"/>
    </row>
    <row r="220" ht="12.75">
      <c r="F220" s="118"/>
    </row>
    <row r="221" ht="12.75">
      <c r="F221" s="118"/>
    </row>
    <row r="222" ht="12.75">
      <c r="F222" s="118"/>
    </row>
    <row r="223" ht="12.75">
      <c r="F223" s="118"/>
    </row>
    <row r="224" ht="12.75">
      <c r="F224" s="118"/>
    </row>
    <row r="225" ht="12.75">
      <c r="F225" s="118"/>
    </row>
    <row r="226" ht="12.75">
      <c r="F226" s="118"/>
    </row>
    <row r="227" ht="12.75">
      <c r="F227" s="118"/>
    </row>
    <row r="228" ht="12.75">
      <c r="F228" s="118"/>
    </row>
    <row r="229" ht="12.75">
      <c r="F229" s="118"/>
    </row>
    <row r="230" ht="12.75">
      <c r="F230" s="118"/>
    </row>
    <row r="231" ht="12.75">
      <c r="F231" s="118"/>
    </row>
    <row r="232" ht="12.75">
      <c r="F232" s="118"/>
    </row>
    <row r="233" ht="12.75">
      <c r="F233" s="118"/>
    </row>
    <row r="234" ht="12.75">
      <c r="F234" s="118"/>
    </row>
    <row r="235" ht="12.75">
      <c r="F235" s="118"/>
    </row>
    <row r="236" ht="12.75">
      <c r="F236" s="118"/>
    </row>
    <row r="237" ht="12.75">
      <c r="F237" s="118"/>
    </row>
    <row r="238" ht="12.75">
      <c r="F238" s="118"/>
    </row>
    <row r="239" ht="12.75">
      <c r="F239" s="118"/>
    </row>
    <row r="240" ht="12.75">
      <c r="F240" s="118"/>
    </row>
    <row r="241" ht="12.75">
      <c r="F241" s="118"/>
    </row>
    <row r="242" ht="12.75">
      <c r="F242" s="118"/>
    </row>
    <row r="243" ht="12.75">
      <c r="F243" s="118"/>
    </row>
    <row r="244" ht="12.75">
      <c r="F244" s="118"/>
    </row>
    <row r="245" ht="12.75">
      <c r="F245" s="118"/>
    </row>
    <row r="246" ht="12.75">
      <c r="F246" s="118"/>
    </row>
    <row r="247" ht="12.75">
      <c r="F247" s="118"/>
    </row>
    <row r="248" ht="12.75">
      <c r="F248" s="118"/>
    </row>
    <row r="249" ht="12.75">
      <c r="F249" s="118"/>
    </row>
    <row r="250" ht="12.75">
      <c r="F250" s="118"/>
    </row>
    <row r="251" ht="12.75">
      <c r="F251" s="118"/>
    </row>
    <row r="252" ht="12.75">
      <c r="F252" s="118"/>
    </row>
    <row r="253" ht="12.75">
      <c r="F253" s="118"/>
    </row>
    <row r="254" ht="12.75">
      <c r="F254" s="118"/>
    </row>
    <row r="255" ht="12.75">
      <c r="F255" s="118"/>
    </row>
    <row r="256" ht="12.75">
      <c r="F256" s="118"/>
    </row>
    <row r="257" ht="12.75">
      <c r="F257" s="118"/>
    </row>
    <row r="258" ht="12.75">
      <c r="F258" s="118"/>
    </row>
    <row r="259" ht="12.75">
      <c r="F259" s="118"/>
    </row>
    <row r="260" ht="12.75">
      <c r="F260" s="118"/>
    </row>
    <row r="261" ht="12.75">
      <c r="F261" s="118"/>
    </row>
    <row r="262" ht="12.75">
      <c r="F262" s="118"/>
    </row>
    <row r="263" ht="12.75">
      <c r="F263" s="118"/>
    </row>
    <row r="264" ht="12.75">
      <c r="F264" s="118"/>
    </row>
    <row r="265" ht="12.75">
      <c r="F265" s="118"/>
    </row>
    <row r="266" ht="12.75">
      <c r="F266" s="118"/>
    </row>
    <row r="267" ht="12.75">
      <c r="F267" s="118"/>
    </row>
    <row r="268" ht="12.75">
      <c r="F268" s="118"/>
    </row>
    <row r="269" ht="12.75">
      <c r="F269" s="118"/>
    </row>
    <row r="270" ht="12.75">
      <c r="F270" s="118"/>
    </row>
    <row r="271" ht="12.75">
      <c r="F271" s="118"/>
    </row>
    <row r="272" ht="12.75">
      <c r="F272" s="118"/>
    </row>
    <row r="273" ht="12.75">
      <c r="F273" s="118"/>
    </row>
    <row r="274" ht="12.75">
      <c r="F274" s="118"/>
    </row>
    <row r="275" ht="12.75">
      <c r="F275" s="118"/>
    </row>
    <row r="276" ht="12.75">
      <c r="F276" s="118"/>
    </row>
    <row r="277" ht="12.75">
      <c r="F277" s="118"/>
    </row>
    <row r="278" ht="12.75">
      <c r="F278" s="118"/>
    </row>
    <row r="279" ht="12.75">
      <c r="F279" s="118"/>
    </row>
    <row r="280" ht="12.75">
      <c r="F280" s="118"/>
    </row>
    <row r="281" ht="12.75">
      <c r="F281" s="118"/>
    </row>
    <row r="282" ht="12.75">
      <c r="F282" s="118"/>
    </row>
    <row r="283" ht="12.75">
      <c r="F283" s="118"/>
    </row>
    <row r="284" ht="12.75">
      <c r="F284" s="118"/>
    </row>
    <row r="285" ht="12.75">
      <c r="F285" s="118"/>
    </row>
    <row r="286" ht="12.75">
      <c r="F286" s="118"/>
    </row>
    <row r="287" ht="12.75">
      <c r="F287" s="118"/>
    </row>
    <row r="288" ht="12.75">
      <c r="F288" s="118"/>
    </row>
    <row r="289" ht="12.75">
      <c r="F289" s="118"/>
    </row>
    <row r="290" ht="12.75">
      <c r="F290" s="118"/>
    </row>
    <row r="291" ht="12.75">
      <c r="F291" s="118"/>
    </row>
    <row r="292" ht="12.75">
      <c r="F292" s="118"/>
    </row>
    <row r="293" ht="12.75">
      <c r="F293" s="118"/>
    </row>
    <row r="294" ht="12.75">
      <c r="F294" s="118"/>
    </row>
    <row r="295" ht="12.75">
      <c r="F295" s="118"/>
    </row>
    <row r="296" ht="12.75">
      <c r="F296" s="118"/>
    </row>
    <row r="297" ht="12.75">
      <c r="F297" s="118"/>
    </row>
    <row r="298" ht="12.75">
      <c r="F298" s="118"/>
    </row>
    <row r="299" ht="12.75">
      <c r="F299" s="118"/>
    </row>
    <row r="300" ht="12.75">
      <c r="F300" s="118"/>
    </row>
    <row r="301" ht="12.75">
      <c r="F301" s="118"/>
    </row>
    <row r="302" ht="12.75">
      <c r="F302" s="118"/>
    </row>
    <row r="303" ht="12.75">
      <c r="F303" s="118"/>
    </row>
    <row r="304" ht="12.75">
      <c r="F304" s="118"/>
    </row>
    <row r="305" ht="12.75">
      <c r="F305" s="118"/>
    </row>
    <row r="306" ht="12.75">
      <c r="F306" s="118"/>
    </row>
    <row r="307" ht="12.75">
      <c r="F307" s="118"/>
    </row>
    <row r="308" ht="12.75">
      <c r="F308" s="118"/>
    </row>
    <row r="309" ht="12.75">
      <c r="F309" s="118"/>
    </row>
    <row r="310" ht="12.75">
      <c r="F310" s="118"/>
    </row>
    <row r="311" ht="12.75">
      <c r="F311" s="118"/>
    </row>
    <row r="312" ht="12.75">
      <c r="F312" s="118"/>
    </row>
    <row r="313" ht="12.75">
      <c r="F313" s="118"/>
    </row>
    <row r="314" ht="12.75">
      <c r="F314" s="118"/>
    </row>
    <row r="315" ht="12.75">
      <c r="F315" s="118"/>
    </row>
    <row r="316" ht="12.75">
      <c r="F316" s="118"/>
    </row>
    <row r="317" ht="12.75">
      <c r="F317" s="118"/>
    </row>
    <row r="318" ht="12.75">
      <c r="F318" s="118"/>
    </row>
    <row r="319" ht="12.75">
      <c r="F319" s="118"/>
    </row>
    <row r="320" ht="12.75">
      <c r="F320" s="118"/>
    </row>
    <row r="321" ht="12.75">
      <c r="F321" s="118"/>
    </row>
    <row r="322" ht="12.75">
      <c r="F322" s="118"/>
    </row>
    <row r="323" ht="12.75">
      <c r="F323" s="118"/>
    </row>
    <row r="324" ht="12.75">
      <c r="F324" s="118"/>
    </row>
    <row r="325" ht="12.75">
      <c r="F325" s="118"/>
    </row>
    <row r="326" ht="12.75">
      <c r="F326" s="118"/>
    </row>
    <row r="327" ht="12.75">
      <c r="F327" s="118"/>
    </row>
    <row r="328" ht="12.75">
      <c r="F328" s="118"/>
    </row>
    <row r="329" ht="12.75">
      <c r="F329" s="118"/>
    </row>
    <row r="330" ht="12.75">
      <c r="F330" s="118"/>
    </row>
    <row r="331" ht="12.75">
      <c r="F331" s="118"/>
    </row>
    <row r="332" ht="12.75">
      <c r="F332" s="118"/>
    </row>
    <row r="333" ht="12.75">
      <c r="F333" s="118"/>
    </row>
    <row r="334" ht="12.75">
      <c r="F334" s="118"/>
    </row>
    <row r="335" ht="12.75">
      <c r="F335" s="118"/>
    </row>
    <row r="336" ht="12.75">
      <c r="F336" s="118"/>
    </row>
    <row r="337" ht="12.75">
      <c r="F337" s="118"/>
    </row>
    <row r="338" ht="12.75">
      <c r="F338" s="118"/>
    </row>
    <row r="339" ht="12.75">
      <c r="F339" s="118"/>
    </row>
    <row r="340" ht="12.75">
      <c r="F340" s="118"/>
    </row>
    <row r="341" ht="12.75">
      <c r="F341" s="118"/>
    </row>
    <row r="342" ht="12.75">
      <c r="F342" s="118"/>
    </row>
  </sheetData>
  <sheetProtection/>
  <printOptions/>
  <pageMargins left="0.75" right="0.75" top="1" bottom="1" header="0.5" footer="0.5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E87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61.57421875" style="255" customWidth="1"/>
    <col min="2" max="2" width="11.7109375" style="256" customWidth="1"/>
    <col min="3" max="3" width="2.8515625" style="4" customWidth="1"/>
    <col min="4" max="4" width="41.7109375" style="4" bestFit="1" customWidth="1"/>
    <col min="5" max="5" width="5.57421875" style="4" bestFit="1" customWidth="1"/>
    <col min="6" max="16384" width="9.140625" style="4" customWidth="1"/>
  </cols>
  <sheetData>
    <row r="1" spans="1:5" ht="23.25" customHeight="1" thickBot="1">
      <c r="A1" s="253" t="s">
        <v>602</v>
      </c>
      <c r="B1" s="254" t="s">
        <v>598</v>
      </c>
      <c r="C1" s="113"/>
      <c r="D1" s="133" t="s">
        <v>599</v>
      </c>
      <c r="E1" s="133" t="s">
        <v>598</v>
      </c>
    </row>
    <row r="2" spans="1:5" ht="15.75">
      <c r="A2" s="280" t="s">
        <v>564</v>
      </c>
      <c r="B2" s="281" t="s">
        <v>1868</v>
      </c>
      <c r="D2" s="1">
        <v>6</v>
      </c>
      <c r="E2" s="26" t="s">
        <v>600</v>
      </c>
    </row>
    <row r="3" spans="1:5" ht="16.5" thickBot="1">
      <c r="A3" s="280" t="s">
        <v>651</v>
      </c>
      <c r="B3" s="281" t="s">
        <v>1869</v>
      </c>
      <c r="D3" s="2">
        <v>12</v>
      </c>
      <c r="E3" s="27" t="s">
        <v>601</v>
      </c>
    </row>
    <row r="4" spans="1:2" ht="15.75">
      <c r="A4" s="280" t="s">
        <v>565</v>
      </c>
      <c r="B4" s="281" t="s">
        <v>1870</v>
      </c>
    </row>
    <row r="5" spans="1:2" ht="15.75">
      <c r="A5" s="280" t="s">
        <v>566</v>
      </c>
      <c r="B5" s="281" t="s">
        <v>1871</v>
      </c>
    </row>
    <row r="6" spans="1:2" ht="15.75">
      <c r="A6" s="280" t="s">
        <v>1724</v>
      </c>
      <c r="B6" s="281" t="s">
        <v>1872</v>
      </c>
    </row>
    <row r="7" spans="1:2" ht="15.75">
      <c r="A7" s="280" t="s">
        <v>1725</v>
      </c>
      <c r="B7" s="281" t="s">
        <v>1873</v>
      </c>
    </row>
    <row r="8" spans="1:2" ht="15.75">
      <c r="A8" s="280" t="s">
        <v>1726</v>
      </c>
      <c r="B8" s="281" t="s">
        <v>1874</v>
      </c>
    </row>
    <row r="9" spans="1:2" ht="15.75">
      <c r="A9" s="280" t="s">
        <v>568</v>
      </c>
      <c r="B9" s="281" t="s">
        <v>1875</v>
      </c>
    </row>
    <row r="10" spans="1:2" ht="15.75">
      <c r="A10" s="280" t="s">
        <v>1727</v>
      </c>
      <c r="B10" s="281" t="s">
        <v>1876</v>
      </c>
    </row>
    <row r="11" spans="1:2" ht="15.75">
      <c r="A11" s="280" t="s">
        <v>567</v>
      </c>
      <c r="B11" s="281" t="s">
        <v>1877</v>
      </c>
    </row>
    <row r="12" spans="1:2" ht="15.75">
      <c r="A12" s="280" t="s">
        <v>569</v>
      </c>
      <c r="B12" s="281" t="s">
        <v>1878</v>
      </c>
    </row>
    <row r="13" spans="1:2" ht="15.75">
      <c r="A13" s="280" t="s">
        <v>494</v>
      </c>
      <c r="B13" s="281" t="s">
        <v>1879</v>
      </c>
    </row>
    <row r="14" spans="1:2" ht="15.75">
      <c r="A14" s="280" t="s">
        <v>1728</v>
      </c>
      <c r="B14" s="281" t="s">
        <v>1880</v>
      </c>
    </row>
    <row r="15" spans="1:2" ht="15.75">
      <c r="A15" s="280" t="s">
        <v>1729</v>
      </c>
      <c r="B15" s="281" t="s">
        <v>1881</v>
      </c>
    </row>
    <row r="16" spans="1:2" ht="15.75">
      <c r="A16" s="280" t="s">
        <v>570</v>
      </c>
      <c r="B16" s="281" t="s">
        <v>1882</v>
      </c>
    </row>
    <row r="17" spans="1:2" ht="15.75">
      <c r="A17" s="280" t="s">
        <v>571</v>
      </c>
      <c r="B17" s="281" t="s">
        <v>1883</v>
      </c>
    </row>
    <row r="18" spans="1:2" ht="15.75">
      <c r="A18" s="280" t="s">
        <v>572</v>
      </c>
      <c r="B18" s="281" t="s">
        <v>1884</v>
      </c>
    </row>
    <row r="19" spans="1:2" ht="15" customHeight="1">
      <c r="A19" s="280" t="s">
        <v>1730</v>
      </c>
      <c r="B19" s="281" t="s">
        <v>1885</v>
      </c>
    </row>
    <row r="20" spans="1:2" ht="15.75">
      <c r="A20" s="280" t="s">
        <v>652</v>
      </c>
      <c r="B20" s="281" t="s">
        <v>1886</v>
      </c>
    </row>
    <row r="21" spans="1:2" ht="15.75">
      <c r="A21" s="280" t="s">
        <v>573</v>
      </c>
      <c r="B21" s="281" t="s">
        <v>1887</v>
      </c>
    </row>
    <row r="22" spans="1:2" ht="15.75">
      <c r="A22" s="280" t="s">
        <v>491</v>
      </c>
      <c r="B22" s="281" t="s">
        <v>1888</v>
      </c>
    </row>
    <row r="23" spans="1:2" ht="15.75">
      <c r="A23" s="280" t="s">
        <v>1731</v>
      </c>
      <c r="B23" s="281" t="s">
        <v>1889</v>
      </c>
    </row>
    <row r="24" spans="1:2" ht="15.75">
      <c r="A24" s="280" t="s">
        <v>574</v>
      </c>
      <c r="B24" s="281" t="s">
        <v>1890</v>
      </c>
    </row>
    <row r="25" spans="1:2" ht="15.75">
      <c r="A25" s="280" t="s">
        <v>1732</v>
      </c>
      <c r="B25" s="281" t="s">
        <v>1891</v>
      </c>
    </row>
    <row r="26" spans="1:2" ht="15.75">
      <c r="A26" s="280" t="s">
        <v>644</v>
      </c>
      <c r="B26" s="281" t="s">
        <v>1892</v>
      </c>
    </row>
    <row r="27" spans="1:2" ht="15.75">
      <c r="A27" s="280" t="s">
        <v>575</v>
      </c>
      <c r="B27" s="281" t="s">
        <v>1893</v>
      </c>
    </row>
    <row r="28" spans="1:2" ht="15.75">
      <c r="A28" s="280" t="s">
        <v>576</v>
      </c>
      <c r="B28" s="281" t="s">
        <v>1894</v>
      </c>
    </row>
    <row r="29" spans="1:2" ht="15.75">
      <c r="A29" s="280" t="s">
        <v>643</v>
      </c>
      <c r="B29" s="281" t="s">
        <v>1895</v>
      </c>
    </row>
    <row r="30" spans="1:2" ht="15.75">
      <c r="A30" s="280" t="s">
        <v>577</v>
      </c>
      <c r="B30" s="281" t="s">
        <v>1896</v>
      </c>
    </row>
    <row r="31" spans="1:2" ht="15.75">
      <c r="A31" s="280" t="s">
        <v>578</v>
      </c>
      <c r="B31" s="281" t="s">
        <v>1897</v>
      </c>
    </row>
    <row r="32" spans="1:2" ht="15.75">
      <c r="A32" s="280" t="s">
        <v>579</v>
      </c>
      <c r="B32" s="281" t="s">
        <v>1898</v>
      </c>
    </row>
    <row r="33" spans="1:2" ht="15.75">
      <c r="A33" s="280" t="s">
        <v>1733</v>
      </c>
      <c r="B33" s="281" t="s">
        <v>1899</v>
      </c>
    </row>
    <row r="34" spans="1:2" ht="15.75">
      <c r="A34" s="280" t="s">
        <v>1734</v>
      </c>
      <c r="B34" s="281" t="s">
        <v>1900</v>
      </c>
    </row>
    <row r="35" spans="1:2" ht="15.75">
      <c r="A35" s="280" t="s">
        <v>653</v>
      </c>
      <c r="B35" s="281" t="s">
        <v>1901</v>
      </c>
    </row>
    <row r="36" spans="1:2" ht="15.75">
      <c r="A36" s="280" t="s">
        <v>1735</v>
      </c>
      <c r="B36" s="281" t="s">
        <v>1902</v>
      </c>
    </row>
    <row r="37" spans="1:2" ht="15.75">
      <c r="A37" s="280" t="s">
        <v>654</v>
      </c>
      <c r="B37" s="281" t="s">
        <v>1903</v>
      </c>
    </row>
    <row r="38" spans="1:2" ht="15.75">
      <c r="A38" s="280" t="s">
        <v>655</v>
      </c>
      <c r="B38" s="281" t="s">
        <v>1904</v>
      </c>
    </row>
    <row r="39" spans="1:2" ht="15.75">
      <c r="A39" s="280" t="s">
        <v>1736</v>
      </c>
      <c r="B39" s="281" t="s">
        <v>1905</v>
      </c>
    </row>
    <row r="40" spans="1:2" ht="15.75">
      <c r="A40" s="280" t="s">
        <v>656</v>
      </c>
      <c r="B40" s="281" t="s">
        <v>1906</v>
      </c>
    </row>
    <row r="41" spans="1:2" ht="15.75">
      <c r="A41" s="280" t="s">
        <v>1737</v>
      </c>
      <c r="B41" s="281" t="s">
        <v>1907</v>
      </c>
    </row>
    <row r="42" spans="1:2" ht="15.75">
      <c r="A42" s="280" t="s">
        <v>657</v>
      </c>
      <c r="B42" s="281" t="s">
        <v>1908</v>
      </c>
    </row>
    <row r="43" spans="1:2" ht="15.75">
      <c r="A43" s="280" t="s">
        <v>658</v>
      </c>
      <c r="B43" s="281" t="s">
        <v>1909</v>
      </c>
    </row>
    <row r="44" spans="1:2" ht="15.75">
      <c r="A44" s="280" t="s">
        <v>1738</v>
      </c>
      <c r="B44" s="281" t="s">
        <v>1910</v>
      </c>
    </row>
    <row r="45" spans="1:2" ht="15.75">
      <c r="A45" s="280" t="s">
        <v>1739</v>
      </c>
      <c r="B45" s="281" t="s">
        <v>1911</v>
      </c>
    </row>
    <row r="46" spans="1:2" ht="15.75">
      <c r="A46" s="280" t="s">
        <v>1740</v>
      </c>
      <c r="B46" s="281" t="s">
        <v>1912</v>
      </c>
    </row>
    <row r="47" spans="1:2" ht="15.75">
      <c r="A47" s="280" t="s">
        <v>1741</v>
      </c>
      <c r="B47" s="281" t="s">
        <v>1913</v>
      </c>
    </row>
    <row r="48" spans="1:2" ht="15.75">
      <c r="A48" s="280" t="s">
        <v>1742</v>
      </c>
      <c r="B48" s="281" t="s">
        <v>1914</v>
      </c>
    </row>
    <row r="49" spans="1:2" ht="15.75">
      <c r="A49" s="280" t="s">
        <v>1743</v>
      </c>
      <c r="B49" s="281" t="s">
        <v>1915</v>
      </c>
    </row>
    <row r="50" spans="1:2" ht="15.75">
      <c r="A50" s="280" t="s">
        <v>1744</v>
      </c>
      <c r="B50" s="281" t="s">
        <v>1916</v>
      </c>
    </row>
    <row r="51" spans="1:2" ht="15.75">
      <c r="A51" s="280" t="s">
        <v>1745</v>
      </c>
      <c r="B51" s="281" t="s">
        <v>1917</v>
      </c>
    </row>
    <row r="52" spans="1:2" ht="15.75">
      <c r="A52" s="280" t="s">
        <v>659</v>
      </c>
      <c r="B52" s="281" t="s">
        <v>1918</v>
      </c>
    </row>
    <row r="53" spans="1:2" ht="15.75">
      <c r="A53" s="280" t="s">
        <v>1746</v>
      </c>
      <c r="B53" s="281" t="s">
        <v>1919</v>
      </c>
    </row>
    <row r="54" spans="1:2" ht="15.75">
      <c r="A54" s="280" t="s">
        <v>665</v>
      </c>
      <c r="B54" s="281" t="s">
        <v>1920</v>
      </c>
    </row>
    <row r="55" spans="1:2" ht="15.75">
      <c r="A55" s="280" t="s">
        <v>660</v>
      </c>
      <c r="B55" s="281" t="s">
        <v>1921</v>
      </c>
    </row>
    <row r="56" spans="1:2" ht="15.75">
      <c r="A56" s="280" t="s">
        <v>1747</v>
      </c>
      <c r="B56" s="281" t="s">
        <v>1922</v>
      </c>
    </row>
    <row r="57" spans="1:2" ht="15.75">
      <c r="A57" s="280" t="s">
        <v>1748</v>
      </c>
      <c r="B57" s="281" t="s">
        <v>1923</v>
      </c>
    </row>
    <row r="58" spans="1:2" ht="15.75">
      <c r="A58" s="280" t="s">
        <v>1749</v>
      </c>
      <c r="B58" s="281" t="s">
        <v>1924</v>
      </c>
    </row>
    <row r="59" spans="1:2" ht="15.75">
      <c r="A59" s="280" t="s">
        <v>661</v>
      </c>
      <c r="B59" s="281" t="s">
        <v>1925</v>
      </c>
    </row>
    <row r="60" spans="1:2" ht="15.75">
      <c r="A60" s="280" t="s">
        <v>1750</v>
      </c>
      <c r="B60" s="281" t="s">
        <v>1926</v>
      </c>
    </row>
    <row r="61" spans="1:2" ht="15.75">
      <c r="A61" s="280" t="s">
        <v>662</v>
      </c>
      <c r="B61" s="281" t="s">
        <v>1927</v>
      </c>
    </row>
    <row r="62" spans="1:2" ht="15.75">
      <c r="A62" s="280" t="s">
        <v>663</v>
      </c>
      <c r="B62" s="281" t="s">
        <v>1928</v>
      </c>
    </row>
    <row r="63" spans="1:2" ht="15.75">
      <c r="A63" s="280" t="s">
        <v>1751</v>
      </c>
      <c r="B63" s="281" t="s">
        <v>1929</v>
      </c>
    </row>
    <row r="64" spans="1:2" ht="15.75">
      <c r="A64" s="280" t="s">
        <v>1752</v>
      </c>
      <c r="B64" s="281" t="s">
        <v>1930</v>
      </c>
    </row>
    <row r="65" spans="1:2" ht="15.75">
      <c r="A65" s="280" t="s">
        <v>1753</v>
      </c>
      <c r="B65" s="281" t="s">
        <v>1931</v>
      </c>
    </row>
    <row r="66" spans="1:2" ht="15.75">
      <c r="A66" s="280" t="s">
        <v>1754</v>
      </c>
      <c r="B66" s="281" t="s">
        <v>1932</v>
      </c>
    </row>
    <row r="67" spans="1:2" ht="15.75">
      <c r="A67" s="280" t="s">
        <v>1755</v>
      </c>
      <c r="B67" s="281" t="s">
        <v>1933</v>
      </c>
    </row>
    <row r="68" spans="1:2" ht="15.75">
      <c r="A68" s="280" t="s">
        <v>666</v>
      </c>
      <c r="B68" s="281" t="s">
        <v>1934</v>
      </c>
    </row>
    <row r="69" spans="1:2" ht="15.75">
      <c r="A69" s="280" t="s">
        <v>1756</v>
      </c>
      <c r="B69" s="281" t="s">
        <v>1935</v>
      </c>
    </row>
    <row r="70" spans="1:2" ht="15.75">
      <c r="A70" s="280" t="s">
        <v>1757</v>
      </c>
      <c r="B70" s="281" t="s">
        <v>1936</v>
      </c>
    </row>
    <row r="71" spans="1:2" ht="15.75">
      <c r="A71" s="280" t="s">
        <v>1758</v>
      </c>
      <c r="B71" s="281" t="s">
        <v>1937</v>
      </c>
    </row>
    <row r="72" spans="1:2" ht="15.75">
      <c r="A72" s="280" t="s">
        <v>1938</v>
      </c>
      <c r="B72" s="281" t="s">
        <v>1939</v>
      </c>
    </row>
    <row r="73" spans="1:2" ht="15.75">
      <c r="A73" s="280" t="s">
        <v>1759</v>
      </c>
      <c r="B73" s="281" t="s">
        <v>1940</v>
      </c>
    </row>
    <row r="74" spans="1:2" ht="15.75">
      <c r="A74" s="280" t="s">
        <v>1760</v>
      </c>
      <c r="B74" s="281" t="s">
        <v>1941</v>
      </c>
    </row>
    <row r="75" spans="1:2" ht="15.75">
      <c r="A75" s="280" t="s">
        <v>1761</v>
      </c>
      <c r="B75" s="281" t="s">
        <v>1942</v>
      </c>
    </row>
    <row r="76" spans="1:2" ht="15.75">
      <c r="A76" s="280" t="s">
        <v>1762</v>
      </c>
      <c r="B76" s="281" t="s">
        <v>1943</v>
      </c>
    </row>
    <row r="77" spans="1:2" ht="15.75">
      <c r="A77" s="280" t="s">
        <v>664</v>
      </c>
      <c r="B77" s="281" t="s">
        <v>1944</v>
      </c>
    </row>
    <row r="78" spans="1:2" ht="15.75">
      <c r="A78" s="280" t="s">
        <v>1763</v>
      </c>
      <c r="B78" s="281" t="s">
        <v>1945</v>
      </c>
    </row>
    <row r="79" spans="1:2" ht="15.75">
      <c r="A79" s="280" t="s">
        <v>1764</v>
      </c>
      <c r="B79" s="281" t="s">
        <v>1946</v>
      </c>
    </row>
    <row r="80" spans="1:2" ht="15.75">
      <c r="A80" s="280" t="s">
        <v>1765</v>
      </c>
      <c r="B80" s="281" t="s">
        <v>1947</v>
      </c>
    </row>
    <row r="81" spans="1:2" ht="15.75">
      <c r="A81" s="280" t="s">
        <v>1766</v>
      </c>
      <c r="B81" s="281" t="s">
        <v>1948</v>
      </c>
    </row>
    <row r="82" spans="1:2" ht="15.75">
      <c r="A82" s="280" t="s">
        <v>1767</v>
      </c>
      <c r="B82" s="281" t="s">
        <v>1949</v>
      </c>
    </row>
    <row r="83" spans="1:2" ht="15.75">
      <c r="A83" s="280" t="s">
        <v>1768</v>
      </c>
      <c r="B83" s="281" t="s">
        <v>1950</v>
      </c>
    </row>
    <row r="84" spans="1:2" ht="15.75">
      <c r="A84" s="280" t="s">
        <v>1769</v>
      </c>
      <c r="B84" s="281" t="s">
        <v>1951</v>
      </c>
    </row>
    <row r="85" spans="1:2" ht="15.75">
      <c r="A85" s="280" t="s">
        <v>1770</v>
      </c>
      <c r="B85" s="281" t="s">
        <v>1952</v>
      </c>
    </row>
    <row r="86" spans="1:2" ht="15.75">
      <c r="A86" s="280" t="s">
        <v>1771</v>
      </c>
      <c r="B86" s="281" t="s">
        <v>1953</v>
      </c>
    </row>
    <row r="87" spans="1:2" ht="32.25" thickBot="1">
      <c r="A87" s="282" t="s">
        <v>592</v>
      </c>
      <c r="B87" s="283" t="s">
        <v>1954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Hewlett-Packard Company</cp:lastModifiedBy>
  <cp:lastPrinted>2020-07-13T06:54:32Z</cp:lastPrinted>
  <dcterms:created xsi:type="dcterms:W3CDTF">2004-03-24T19:37:04Z</dcterms:created>
  <dcterms:modified xsi:type="dcterms:W3CDTF">2020-07-13T09:29:50Z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-818911992</vt:i4>
  </property>
  <property fmtid="{D5CDD505-2E9C-101B-9397-08002B2CF9AE}" pid="3" name="_EmailSubject">
    <vt:lpwstr/>
  </property>
  <property fmtid="{D5CDD505-2E9C-101B-9397-08002B2CF9AE}" pid="4" name="_AuthorEmail">
    <vt:lpwstr>MarshalE@cdep.ru</vt:lpwstr>
  </property>
  <property fmtid="{D5CDD505-2E9C-101B-9397-08002B2CF9AE}" pid="5" name="_AuthorEmailDisplayName">
    <vt:lpwstr>Маршал Екатерина Ивановна</vt:lpwstr>
  </property>
  <property fmtid="{D5CDD505-2E9C-101B-9397-08002B2CF9AE}" pid="6" name="_ReviewingToolsShownOnce">
    <vt:lpwstr/>
  </property>
</Properties>
</file>