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30" windowWidth="14520" windowHeight="7605" tabRatio="852" activeTab="0"/>
  </bookViews>
  <sheets>
    <sheet name="Титул ф.6" sheetId="1" r:id="rId1"/>
    <sheet name="Разделы 1, 2, 3" sheetId="2" r:id="rId2"/>
    <sheet name="Раздел 4" sheetId="3" r:id="rId3"/>
    <sheet name="Разделы 5, 6, 7, 8" sheetId="4" r:id="rId4"/>
    <sheet name="Раздел 9" sheetId="5" r:id="rId5"/>
    <sheet name="ФЛК (обязательный)" sheetId="6" r:id="rId6"/>
    <sheet name="ФЛК (информационный)" sheetId="7" r:id="rId7"/>
    <sheet name="Списки" sheetId="8" r:id="rId8"/>
  </sheets>
  <definedNames>
    <definedName name="_xlnm._FilterDatabase" localSheetId="5" hidden="1">'ФЛК (обязательный)'!$A$1:$A$586</definedName>
    <definedName name="_xlnm.Print_Titles" localSheetId="2">'Раздел 4'!$5:$9</definedName>
    <definedName name="_xlnm.Print_Titles" localSheetId="4">'Раздел 9'!$9:$9</definedName>
    <definedName name="Коды_отчетных_периодов" localSheetId="7">'Списки'!$D$2:$E$3</definedName>
    <definedName name="Коды_отчетных_периодов">'Списки'!$D$2:$E$3</definedName>
    <definedName name="Коды_судов" localSheetId="7">'Списки'!$A$2:$B$86</definedName>
    <definedName name="Коды_судов">'Списки'!$A$2:$B$86</definedName>
    <definedName name="Наим_отчет_периода" localSheetId="7">'Списки'!$D$2:$D$3</definedName>
    <definedName name="Наим_отчет_периода">'Списки'!$D$2:$D$3</definedName>
    <definedName name="Наим_УСД" localSheetId="7">'Списки'!$A$2:$A$86</definedName>
    <definedName name="Наим_УСД">'Списки'!$A$2:$A$86</definedName>
    <definedName name="_xlnm.Print_Area" localSheetId="2">'Раздел 4'!$A$1:$AV$65</definedName>
    <definedName name="_xlnm.Print_Area" localSheetId="4">'Раздел 9'!$A$2:$AT$110</definedName>
    <definedName name="_xlnm.Print_Area" localSheetId="1">'Разделы 1, 2, 3'!$A$1:$N$40</definedName>
    <definedName name="_xlnm.Print_Area" localSheetId="3">'Разделы 5, 6, 7, 8'!$A$1:$S$47</definedName>
    <definedName name="_xlnm.Print_Area" localSheetId="0">'Титул ф.6'!$A$1:$N$32</definedName>
  </definedNames>
  <calcPr fullCalcOnLoad="1"/>
</workbook>
</file>

<file path=xl/sharedStrings.xml><?xml version="1.0" encoding="utf-8"?>
<sst xmlns="http://schemas.openxmlformats.org/spreadsheetml/2006/main" count="2479" uniqueCount="1297">
  <si>
    <t>Севастопольский городской суд</t>
  </si>
  <si>
    <t>из окон-ченных дел</t>
  </si>
  <si>
    <t>Итоговые судебные решения по уголовным делам (на приговоры и иные судебные решения по существу дела)</t>
  </si>
  <si>
    <t xml:space="preserve">Промежуточные судебные ре-шения (на судебные решения, вынесенные на стадии судебного производства) </t>
  </si>
  <si>
    <t xml:space="preserve">Отменено постановлений о прекращении дел </t>
  </si>
  <si>
    <t>всего</t>
  </si>
  <si>
    <t>по иным основаниям</t>
  </si>
  <si>
    <t xml:space="preserve">с изменением квалификации </t>
  </si>
  <si>
    <t xml:space="preserve">с передачей на новое судебное разбирательство </t>
  </si>
  <si>
    <t xml:space="preserve"> в суд первой инстанции</t>
  </si>
  <si>
    <t>со смягчением наказания</t>
  </si>
  <si>
    <t>рассмотренные в особом порядке</t>
  </si>
  <si>
    <t xml:space="preserve">Дела частного обвине-ния: </t>
  </si>
  <si>
    <t>В том числе по делам:</t>
  </si>
  <si>
    <r>
      <t xml:space="preserve">Наименование отчитывающейся
 организации                     </t>
    </r>
    <r>
      <rPr>
        <sz val="10"/>
        <color indexed="8"/>
        <rFont val="Times New Roman"/>
        <family val="1"/>
      </rPr>
      <t xml:space="preserve">                    </t>
    </r>
  </si>
  <si>
    <t>Областные и равные им суды</t>
  </si>
  <si>
    <t>Подтверждение : внести реквизиты судебного решения</t>
  </si>
  <si>
    <t>Верховный суд Чувашской Республики</t>
  </si>
  <si>
    <t>Использование видеоконференц-связи</t>
  </si>
  <si>
    <t xml:space="preserve"> из суда кассационной инстанции на новое апелляционное рассмотрение</t>
  </si>
  <si>
    <t>Верховный суд Республики Крым</t>
  </si>
  <si>
    <t>№ стр.</t>
  </si>
  <si>
    <t>код и номер телефона</t>
  </si>
  <si>
    <t>Должностное лицо,  ответственное за  составление  отчета</t>
  </si>
  <si>
    <t>Форма № 6</t>
  </si>
  <si>
    <t>Окружные (флотские) военные суды</t>
  </si>
  <si>
    <t xml:space="preserve">Федеральной службе государственной статистики </t>
  </si>
  <si>
    <t>15 апреля и 15 октября</t>
  </si>
  <si>
    <t>Раздел 3. Частные определения</t>
  </si>
  <si>
    <t>113, 114, 
117, 118</t>
  </si>
  <si>
    <t>Коммерческий подкуп</t>
  </si>
  <si>
    <t>Террористический акт</t>
  </si>
  <si>
    <t xml:space="preserve">Содействие террористической деятельности, публичные призывы к осуществлению террористической деятельности, захват заложника </t>
  </si>
  <si>
    <t>Заведомо ложное сообщение об акте терроризма</t>
  </si>
  <si>
    <t>Незаконное участие в предпринимательской деятельности</t>
  </si>
  <si>
    <t>о преступлениях, совершенных несовершеннолетними</t>
  </si>
  <si>
    <t>о преступлениях, совершенных военнослужащими</t>
  </si>
  <si>
    <t>с мерой пресечения в виде заключения под стражу</t>
  </si>
  <si>
    <t>единолично судьей</t>
  </si>
  <si>
    <t>коллегией из трех федеральных судей</t>
  </si>
  <si>
    <t>с участием присяжных заседателей</t>
  </si>
  <si>
    <t xml:space="preserve">Преступления: </t>
  </si>
  <si>
    <t xml:space="preserve">особо тяжкие </t>
  </si>
  <si>
    <t>тяжкие</t>
  </si>
  <si>
    <t>средней тяжести</t>
  </si>
  <si>
    <t>небольшой тяжести</t>
  </si>
  <si>
    <t>залог</t>
  </si>
  <si>
    <t>дом. арест</t>
  </si>
  <si>
    <t>всего:</t>
  </si>
  <si>
    <t>должность              инициалы, фамилия               подпись</t>
  </si>
  <si>
    <t>108 УПК РФ</t>
  </si>
  <si>
    <t>Умышленное причинение тяжкого либо средней тяжести вреда здоровью</t>
  </si>
  <si>
    <t>111, 112</t>
  </si>
  <si>
    <t>Иное причинение тяжкого либо средней тяжести вреда здоровью и истязания</t>
  </si>
  <si>
    <t>Изнасилование</t>
  </si>
  <si>
    <t>Иные посягательства против половой неприкосновенности и половой свободы личности</t>
  </si>
  <si>
    <t>Кража</t>
  </si>
  <si>
    <t>Грабеж</t>
  </si>
  <si>
    <t>Разбой</t>
  </si>
  <si>
    <t>Вымогательство</t>
  </si>
  <si>
    <t>Мошенничество</t>
  </si>
  <si>
    <t>Присвоение или растрата</t>
  </si>
  <si>
    <t>Неправомерное завладение транспортным средством без цели хищения</t>
  </si>
  <si>
    <t>Преступления в сфере экономики</t>
  </si>
  <si>
    <t>Другие преступления против интересов службы в органах власти и местного самоуправления</t>
  </si>
  <si>
    <t>Преступления против лиц, осуществляющих правосудие и предварительное расследование, других представителей власти</t>
  </si>
  <si>
    <t>Хулиганство</t>
  </si>
  <si>
    <t>Нарушение правил безопасности движения и эксплуатации транспорта</t>
  </si>
  <si>
    <t>Нарушение правил охраны труда и безопасного производства работ</t>
  </si>
  <si>
    <t>Незаконные действия с оружием</t>
  </si>
  <si>
    <t>Незаконные действия с наркотическими средствами и психотропными веществами</t>
  </si>
  <si>
    <t>Экологические преступления</t>
  </si>
  <si>
    <t>Прочие преступления</t>
  </si>
  <si>
    <t>Всего</t>
  </si>
  <si>
    <t>Особо тяжких</t>
  </si>
  <si>
    <t>Тяжких</t>
  </si>
  <si>
    <t>Средней тяжести</t>
  </si>
  <si>
    <t>Небольшой тяжести</t>
  </si>
  <si>
    <t xml:space="preserve">Раздел 8. Сведения о пересмотре судебных постановлений по ходатайствам о продлении срока содержания под стражей </t>
  </si>
  <si>
    <t>На судебные постановления об удовлетворении ходатайств</t>
  </si>
  <si>
    <t>Об отказе в удовлетворении ходатайств</t>
  </si>
  <si>
    <t>№</t>
  </si>
  <si>
    <t>с применением амнистии</t>
  </si>
  <si>
    <t>с отменой постановлений по ходатайствам о применении меры пресечения в виде заключения под стражу и продлении срока содержания под стражей:</t>
  </si>
  <si>
    <t>другие в порядке судебного контроля</t>
  </si>
  <si>
    <t>другие в порядке исполнения  приговоров</t>
  </si>
  <si>
    <t>М.П.</t>
  </si>
  <si>
    <t>дата составления отчета</t>
  </si>
  <si>
    <t>с отменой, изменением закона</t>
  </si>
  <si>
    <t>Виды судебных постановлений</t>
  </si>
  <si>
    <t xml:space="preserve">Наименование получателя </t>
  </si>
  <si>
    <t>Верховный суд Республики Адыгея</t>
  </si>
  <si>
    <t>Верховный суд Республики Башкортостан</t>
  </si>
  <si>
    <t>Верховный суд Республики Бурятия</t>
  </si>
  <si>
    <t>Верховный суд Республики Карелия</t>
  </si>
  <si>
    <t>Верховный суд Республики Калмыкия</t>
  </si>
  <si>
    <t>Верховный суд Республики Коми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</si>
  <si>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</si>
  <si>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</si>
  <si>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</si>
  <si>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Хакасия</t>
  </si>
  <si>
    <t>Алтайский краевой суд</t>
  </si>
  <si>
    <t>Краснодарский краевой суд</t>
  </si>
  <si>
    <t>Красноярский краевой суд</t>
  </si>
  <si>
    <t>Приморский краевой суд</t>
  </si>
  <si>
    <t>Ставропольский краевой суд</t>
  </si>
  <si>
    <t>Хабаровский краевой суд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</si>
  <si>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</si>
  <si>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</si>
  <si>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</si>
  <si>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</si>
  <si>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</si>
  <si>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</si>
  <si>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</si>
  <si>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Первичные:</t>
  </si>
  <si>
    <t>Полугодовая</t>
  </si>
  <si>
    <t>Судебному департаменту при Верховном Суде Российской Федерации</t>
  </si>
  <si>
    <t>15 января и 15 июля</t>
  </si>
  <si>
    <t>Сводные:</t>
  </si>
  <si>
    <t>Судебный департамент при Верховном Суде Российской Федерации</t>
  </si>
  <si>
    <t>Верховному Суду Российской Федерации</t>
  </si>
  <si>
    <t xml:space="preserve"> 20 февраля и 20 августа</t>
  </si>
  <si>
    <t>ОКПО</t>
  </si>
  <si>
    <t xml:space="preserve"> ОКАТО</t>
  </si>
  <si>
    <t>Почтовый адрес</t>
  </si>
  <si>
    <t>Код</t>
  </si>
  <si>
    <t>Наименование отчетного периода</t>
  </si>
  <si>
    <t>h</t>
  </si>
  <si>
    <t>Y</t>
  </si>
  <si>
    <t>Наименование суда</t>
  </si>
  <si>
    <t>Наименование организации, представившей отчет</t>
  </si>
  <si>
    <t xml:space="preserve">Категория суда </t>
  </si>
  <si>
    <t xml:space="preserve">Категория дел </t>
  </si>
  <si>
    <t>Всего поступило дел за отчетный период</t>
  </si>
  <si>
    <t>Из графы 2</t>
  </si>
  <si>
    <t>Окончено дел за отчетный период</t>
  </si>
  <si>
    <t>Остаток неоконченных дел на конец отчетного периода</t>
  </si>
  <si>
    <t xml:space="preserve">На судебные решения в порядке судебного контроля </t>
  </si>
  <si>
    <t>На судебные решения по вопросам, связанным с исполнением приговора</t>
  </si>
  <si>
    <t>Из оконченных дел (графа 7 строка 5 раздела 1) рассмотрены жалобы и представления (по числу лиц)</t>
  </si>
  <si>
    <t xml:space="preserve">                   </t>
  </si>
  <si>
    <t>Всего рассмотрено жалоб и представлений</t>
  </si>
  <si>
    <t>о прекращении  дел</t>
  </si>
  <si>
    <t>о применении принудительных мер к невменяемым</t>
  </si>
  <si>
    <t>по другим основаниям</t>
  </si>
  <si>
    <t>о нарушениях закона, допущенных</t>
  </si>
  <si>
    <t>Районные суды</t>
  </si>
  <si>
    <t>30 января и 30 июля</t>
  </si>
  <si>
    <t>по числу судебных заседаний в отчетный период</t>
  </si>
  <si>
    <t>Остаток неокончен-ных дел на начало года</t>
  </si>
  <si>
    <t>другого характера</t>
  </si>
  <si>
    <t>при рассмотрении дела судом</t>
  </si>
  <si>
    <t>Виды преступлений</t>
  </si>
  <si>
    <t>отменены</t>
  </si>
  <si>
    <t>изменены</t>
  </si>
  <si>
    <t>с прекращением дела</t>
  </si>
  <si>
    <t>А</t>
  </si>
  <si>
    <t>Б</t>
  </si>
  <si>
    <t>Убийство без смягчающих обстоятельств</t>
  </si>
  <si>
    <t>Иные посягательства на жизнь человека</t>
  </si>
  <si>
    <t>Статья              УК РФ</t>
  </si>
  <si>
    <t>Бандитизм, организация незаконных формирований, банд и преступных организаций или участие в них</t>
  </si>
  <si>
    <t>Преступления экстремистской направленности</t>
  </si>
  <si>
    <t>Получение взятки</t>
  </si>
  <si>
    <t>Дача взятки</t>
  </si>
  <si>
    <t>30 УПК РФ</t>
  </si>
  <si>
    <t xml:space="preserve"> 30 УПК РФ</t>
  </si>
  <si>
    <t>Штат судей на конец отчетного периода</t>
  </si>
  <si>
    <t>Количество судов,  по которым составлен отчет</t>
  </si>
  <si>
    <t>Раздел 7. Сведения о пересмотре судебных постановлений по ходатайствам об избрании меры пресечения в виде заключения под стражу</t>
  </si>
  <si>
    <t>Пермский краевой суд</t>
  </si>
  <si>
    <t>Камчатский краевой суд</t>
  </si>
  <si>
    <t>Текущая дата печати:</t>
  </si>
  <si>
    <t>Код:</t>
  </si>
  <si>
    <t>Cтатус</t>
  </si>
  <si>
    <t>Код формулы</t>
  </si>
  <si>
    <t>Формула</t>
  </si>
  <si>
    <t>Описание формулы</t>
  </si>
  <si>
    <t>Верховный суд Республики Алтай</t>
  </si>
  <si>
    <t>Верховный суд Удмуртской Республики</t>
  </si>
  <si>
    <t>Астраханский областной суд</t>
  </si>
  <si>
    <t>Брянский областной суд</t>
  </si>
  <si>
    <t>Владимирский областной суд</t>
  </si>
  <si>
    <t>Волгоградский областной суд</t>
  </si>
  <si>
    <t>Ивановский областной суд</t>
  </si>
  <si>
    <t>Иркутский областной суд</t>
  </si>
  <si>
    <t>Липецкий областной суд</t>
  </si>
  <si>
    <t>Московский областной суд</t>
  </si>
  <si>
    <t>Новосибирский областной суд</t>
  </si>
  <si>
    <t>Оренбургский областной суд</t>
  </si>
  <si>
    <t>Орловский областной суд</t>
  </si>
  <si>
    <t>Тульский областной суд</t>
  </si>
  <si>
    <t>Московский городской суд</t>
  </si>
  <si>
    <t>Санкт-Петербургский городской суд</t>
  </si>
  <si>
    <t>Верховный Суд Российской Федерации</t>
  </si>
  <si>
    <t>рассмотрено</t>
  </si>
  <si>
    <t xml:space="preserve">изменены постановления о прекращении дела (изменены основания прекращения) </t>
  </si>
  <si>
    <t>изменены оправдательные приговоры в части оснований оправдания</t>
  </si>
  <si>
    <t xml:space="preserve"> с прекращением дела</t>
  </si>
  <si>
    <t>с вынесением обвинительного приговора</t>
  </si>
  <si>
    <t xml:space="preserve">с вынесением обвинительного приговора </t>
  </si>
  <si>
    <t>с вынесением оправдательного приговора</t>
  </si>
  <si>
    <t xml:space="preserve">с возвращением дела прокурору </t>
  </si>
  <si>
    <t>с применением принудительных мер медицинского характера к невменяемым</t>
  </si>
  <si>
    <t>изменены постановления о применении принудительных мер медицинского характера</t>
  </si>
  <si>
    <t xml:space="preserve"> </t>
  </si>
  <si>
    <t>с возвращением дела прокурору</t>
  </si>
  <si>
    <t>дом.
арест</t>
  </si>
  <si>
    <t>дом. 
арест</t>
  </si>
  <si>
    <t>рассмот-рено</t>
  </si>
  <si>
    <t>отме-нено</t>
  </si>
  <si>
    <t>изме-нено</t>
  </si>
  <si>
    <t>в том числе с отменой постановлений об отказе в удовлетворении таких ходатайств</t>
  </si>
  <si>
    <t>в т.ч. в выходные дни</t>
  </si>
  <si>
    <t>по представлению прокурора</t>
  </si>
  <si>
    <t>№ 
стр.</t>
  </si>
  <si>
    <t>Число лиц по нерассмот-ренным делам  
(из гр.9)</t>
  </si>
  <si>
    <t>по апелляци-онным представ-лениям</t>
  </si>
  <si>
    <t xml:space="preserve">по апелляци-онным жалобам </t>
  </si>
  <si>
    <t>Оправдательные приговоры</t>
  </si>
  <si>
    <t>Обвинительные приговоры</t>
  </si>
  <si>
    <t>Рассмотрены
апелляционные 
уголовные дела 
(по числу лиц)</t>
  </si>
  <si>
    <t xml:space="preserve">Пересмотрено судебных постановлений по ходатайствам 
о продлении срока содержания под стражей </t>
  </si>
  <si>
    <t>Пересмотрено судебных постановлений по ходатайствам 
об избрании меры пресечения в виде заключения под стражу</t>
  </si>
  <si>
    <t>Освобождено лиц
из-под стражи:</t>
  </si>
  <si>
    <r>
      <t>Раздел 5. Справка к разделу 4</t>
    </r>
    <r>
      <rPr>
        <b/>
        <sz val="16"/>
        <rFont val="Times New Roman"/>
        <family val="1"/>
      </rPr>
      <t xml:space="preserve">  (по числу лиц)</t>
    </r>
  </si>
  <si>
    <t>Значения элементов</t>
  </si>
  <si>
    <t>(r,w,s,g,v) раздел 1 число дел с нарушением сроков рассмотрения д.б. меньше или равно числу оконченных дел за отчтный период</t>
  </si>
  <si>
    <t>(r,w,s,g,v) раздел 7 строка 1 равна сумме строк 2-5</t>
  </si>
  <si>
    <t>(r,s,g,v) раздел 8 стр.7 по всем графам д.б. меньше или равна стр.1 по всем графам</t>
  </si>
  <si>
    <t>(r,s,g,v) раздел 7 стр.10 по всем графам д.б. меньше или равна стр.1 по всем графам</t>
  </si>
  <si>
    <t>(r,s,g,v) раздел 8 строка 1 равна сумме строк 2-5</t>
  </si>
  <si>
    <t>(r,s,g,v) раздел 8 гр.1 по всем строкам д.б. больше или равна гр.2 и 3 по всем строкам</t>
  </si>
  <si>
    <t>(r,w,s,g,v) раздел 1 сумма гр.1-2 д.б. равна сумме гр.6-7,9 для строк 1-5</t>
  </si>
  <si>
    <t>(r,s,g,v) раздел 8 гр.6 по всем строкам д.б. больше или равна сумме гр.7 и 8 по всем строкам</t>
  </si>
  <si>
    <t>(r,s,g,v) раздел 8 стр.8 по всем графам д.б. меньше или равна стр.1 по всем графам</t>
  </si>
  <si>
    <t>(r,w,s,g,v) раздел 3 Число частных определений д.б. равно сумме гр.2-5 стр.1</t>
  </si>
  <si>
    <t>(r,s,g,v) раздел 8 стр.6 по всем графам д.б. меньше или равна стр.1 по всем графам</t>
  </si>
  <si>
    <t>(r,w,s,g,v) раздел 1 графа 10 д.б. больше или равна графе 9</t>
  </si>
  <si>
    <t>(r,w,s,g,v) раздел 5 стр.7 д.б. равна сумме гр.7 разд.7 и гр.7 разд.8 стр.1</t>
  </si>
  <si>
    <t>(r,w,s,g,v) раздел 7 гр.6 по всем строкам д.б. больше или равна сумме гр.7-8 по всем строкам</t>
  </si>
  <si>
    <t>(r,w,s,g,v) раздел 7 стр.6 по всем графам д.б. меньше или равна стр.1 по всем графам</t>
  </si>
  <si>
    <t>(r,w,s,g,v) раздел 1 итоговая строка равна сумме строк 1-4 по всем графам</t>
  </si>
  <si>
    <t>(r,w,s,g,v) раздел 7 стр.7 по всем графам д.б. меньше или равна стр.1 по всем графам</t>
  </si>
  <si>
    <t>(r,w,s,g,v) раздел 1 Число поступивших дел за отчетный период д.б. равно сумме гр.3-5 для стр.1-5</t>
  </si>
  <si>
    <t>(r,w,s,g,v) раздел 1 число оконченных дел с использованием ВКС при рассмотрении не может быть больше всех оконченных дел</t>
  </si>
  <si>
    <t>(r,s,g,v) раздел 8 стр.9 по всем графам д.б. меньше или равна стр.1 по всем графам</t>
  </si>
  <si>
    <t>отменено постановление о залоге</t>
  </si>
  <si>
    <t>отменено постановление о домашнем аресте</t>
  </si>
  <si>
    <t xml:space="preserve"> по реабилитирующим основаниям </t>
  </si>
  <si>
    <t>в т.ч. из графы 1 применены судом</t>
  </si>
  <si>
    <t>в т.ч. из графы 6 применены судом</t>
  </si>
  <si>
    <t>(r,s,g,v) раздел 8 стл.5 по всем строкам д.б. меньше или равен стл.1</t>
  </si>
  <si>
    <t>(r,w,s,g,v) раздел 7 графа 5 д.б меньше или равна графе 1</t>
  </si>
  <si>
    <t>(r,w,s,g,v) раздел 7 графа 10 д.б меньше или равна графе 6</t>
  </si>
  <si>
    <t>(r,s,g,v) раздел 8 стл.10 по всем строкам д.б. меньше или равна стл.6</t>
  </si>
  <si>
    <t>(r,w,s,g,v) раздел 7 графа 9 д.б меньше или равна графе 6</t>
  </si>
  <si>
    <t>(r,s,g,v) раздел 8 стл.9 по всем строкам д.б. меньше или равна стл.6</t>
  </si>
  <si>
    <t>(r,s,g,v) раздел 8 стл.4 по всем строкам д.б. меньше или равна стл.1</t>
  </si>
  <si>
    <t>(r,w,s,g,v) раздел 7 графа 4 д.б меньше или равна графе 1</t>
  </si>
  <si>
    <t>Раздел 1. Движение уголовных дел в апелляционной инстанции</t>
  </si>
  <si>
    <t>Раздел 2. Справка. Рассмотрены жалобы и представления из числа оконченных производством дел в апелляционной инстанции (по числу лиц)</t>
  </si>
  <si>
    <t>На приговоры:</t>
  </si>
  <si>
    <t xml:space="preserve">На определения и постановления судов  первой  инстанции </t>
  </si>
  <si>
    <t>обвинительные</t>
  </si>
  <si>
    <t>оправдательные</t>
  </si>
  <si>
    <t>о возвращении дела прокурору</t>
  </si>
  <si>
    <t>по ходатайствам об избрании меры пресечения в виде заключения под стражу и продлении срока содержания под стражей</t>
  </si>
  <si>
    <t>по другим жалобам и представлениям</t>
  </si>
  <si>
    <t>по реабилитирующим основаниям</t>
  </si>
  <si>
    <t>с назначением 
судебного штрафа</t>
  </si>
  <si>
    <t xml:space="preserve">По жалобам </t>
  </si>
  <si>
    <t>По представлениям</t>
  </si>
  <si>
    <t xml:space="preserve">Вынесено </t>
  </si>
  <si>
    <t>при производстве дознания и следствия</t>
  </si>
  <si>
    <t>Всего частных определений</t>
  </si>
  <si>
    <t>Из гр. 1 вынесены частные определения  при рассмотрении  жалоб и представлений  на судебные акты по уголовным делам</t>
  </si>
  <si>
    <t>2</t>
  </si>
  <si>
    <t>Из гр.1 вынесены  частные определения при пересмотре судебных постановлений по ходатайствам об избрании меры пресечения в виде заключения под стражу</t>
  </si>
  <si>
    <t>3</t>
  </si>
  <si>
    <t xml:space="preserve"> Из гр. 1 вынесены частные определения   при пересмотре судебных постановлений по ходатайствам о продлении меры пресечения в виде содержания  под стражей</t>
  </si>
  <si>
    <t>4</t>
  </si>
  <si>
    <t>Из гр. 1 вынесены частные определения при пересмотре судебных актов по иным материалам судебного контроля</t>
  </si>
  <si>
    <t>5</t>
  </si>
  <si>
    <t>Из гр.1 вынесены частные определения при пересмотре судебных актов по иным материалам в порядке исполнения</t>
  </si>
  <si>
    <t>6</t>
  </si>
  <si>
    <t>С прекращением производства по делу, 
в т.ч.  в связи с отзывом  жалобы, представления</t>
  </si>
  <si>
    <t>Итого результатов по лицам</t>
  </si>
  <si>
    <t>о возвращении дел прокурору</t>
  </si>
  <si>
    <t>неправильное применение уголовного закона  
(ч. 1 ст.  389.  18 УПК РФ)</t>
  </si>
  <si>
    <t xml:space="preserve"> с вынесением оправдательного приговора</t>
  </si>
  <si>
    <t>с направле-нием дела на новое судебное разбира-тельство</t>
  </si>
  <si>
    <t xml:space="preserve"> с возвращением дела прокурору</t>
  </si>
  <si>
    <t>частично (с оставлением в силе другого, 
менее тяжкого обвинения)</t>
  </si>
  <si>
    <t xml:space="preserve">с вынесением  нового обвинительного приговора </t>
  </si>
  <si>
    <t>всего отменено приговоров</t>
  </si>
  <si>
    <t>без 
изменения квалифи-кации</t>
  </si>
  <si>
    <t>всего изменено приговоров</t>
  </si>
  <si>
    <t xml:space="preserve"> с вынесением обвинительного приговора</t>
  </si>
  <si>
    <t xml:space="preserve">с вынесением оправдательного приговора </t>
  </si>
  <si>
    <t>с возвращением  дела  прокурору</t>
  </si>
  <si>
    <t>в том числе ввиду 
мягкости наказания</t>
  </si>
  <si>
    <t>в связи со смертью, с прими рением с потерпевшим,   с деятельным раскаянием</t>
  </si>
  <si>
    <t>с назначением судебного штрафа</t>
  </si>
  <si>
    <t>без изменения  наказания</t>
  </si>
  <si>
    <t>с усилением наказания</t>
  </si>
  <si>
    <t>132 – 135</t>
  </si>
  <si>
    <t>Мелкое хищение</t>
  </si>
  <si>
    <t>158.1</t>
  </si>
  <si>
    <t xml:space="preserve">143, 215,
216 – 219 </t>
  </si>
  <si>
    <t>246 – 262</t>
  </si>
  <si>
    <t>возбужденные по заявлени-ям, поступившим в суд непосредственно от граждан и переданным из других органов</t>
  </si>
  <si>
    <t>25.1 УПК РФ</t>
  </si>
  <si>
    <t>294 – 298.1, 
317 – 321</t>
  </si>
  <si>
    <r>
      <t>рассмотрено</t>
    </r>
    <r>
      <rPr>
        <b/>
        <vertAlign val="superscript"/>
        <sz val="20"/>
        <color indexed="8"/>
        <rFont val="Times New Roman"/>
        <family val="1"/>
      </rPr>
      <t>1</t>
    </r>
  </si>
  <si>
    <t xml:space="preserve">уголовные дела  с ходатайствами о прекращении уголовных дел и назначении меры уголовно-правового характера в виде судебного штрафа </t>
  </si>
  <si>
    <t xml:space="preserve"> Из графы 35 «Итого» всего  
с удовлетворением жалоб и представлений</t>
  </si>
  <si>
    <t xml:space="preserve">Апелляционные постановления   (определения)   
по промежуточным решениям   ( включая по материалам в порядке судебного контроля и исполнения судебного акта)   
без удовлетворения жалоб и представлений </t>
  </si>
  <si>
    <t>Из гр. 26 раздела 4</t>
  </si>
  <si>
    <t>отменено  прекращение уголовного дела с назначением судебного штрафа (уголовное преследование в отношении лиц)</t>
  </si>
  <si>
    <t>Из гр. 30 раздела 4</t>
  </si>
  <si>
    <t xml:space="preserve">отменено  постановлений об отказе в удовлетворении ходатайств о прекращении уголовного дела с назначением судебного штрафа </t>
  </si>
  <si>
    <t>из графы 2  «Отменены обвинительные приговоры с оправданием осужденного» и  графы 7  «Прекращено по реабилитирующим основанием» строки 36   «Всего» раздела 4</t>
  </si>
  <si>
    <t>Изменен обвинительный приговор без изменения квалификации с отменой условного осуждения
 (из графы 17 строки  36 раздела 4)</t>
  </si>
  <si>
    <t>Из графы 29 строки 36 
раздела 4 по существу обвинения в связи:</t>
  </si>
  <si>
    <t xml:space="preserve"> Из графы 30 строки 36 
раздела 4 не по существу обвинения в связи:</t>
  </si>
  <si>
    <t>Отменено постановление о применении принудительных мер медицинского характера 
(из графы 27 раздела 4)</t>
  </si>
  <si>
    <t>Отменено постановлений судей о прекращении дел 
(из граф 25 - 26 раздела 4):</t>
  </si>
  <si>
    <t>Из строки  1:</t>
  </si>
  <si>
    <t>преступления в сфере экономической деятельности (гл.  22 УК РФ)</t>
  </si>
  <si>
    <r>
      <t>в соответствии с ч.  1.1 ст.  108 УПК РФ</t>
    </r>
    <r>
      <rPr>
        <vertAlign val="superscript"/>
        <sz val="12"/>
        <color indexed="8"/>
        <rFont val="Times New Roman"/>
        <family val="1"/>
      </rPr>
      <t>1</t>
    </r>
  </si>
  <si>
    <t>из строки 1:</t>
  </si>
  <si>
    <t>преступления в сфере экономической деятельности (гл. 22 УК РФ)</t>
  </si>
  <si>
    <t>(r,w,s,g,v) раздел 4 гр.35 по всем строкам д.б. равна гр.12,18,24-31,33-34 для всех строк</t>
  </si>
  <si>
    <t>(r,s,g,v) раздел 7 стр.5 по всем графам д.б. меньше или равна стр.1 по всем графам</t>
  </si>
  <si>
    <t>об обсто-ятельствах, способство-вавших совершению преступления</t>
  </si>
  <si>
    <t>Возвращено дел без рассмотрения, 
в т.ч. с отзывом до назначения рассмотрения уголовного дела</t>
  </si>
  <si>
    <t>Поступило сообщений о мерах, принятых по частным определе-ниям</t>
  </si>
  <si>
    <t>Контрольные равенства:   1) стр.1 равна сумме стр.2-5</t>
  </si>
  <si>
    <t>Контрольные равенства:    1) стр.1 равна сумме стр.2-5</t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</si>
  <si>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Учитываются лица, обвиняемые в преступлениях, связанных с предпринимательской деятельностью по статьям, перечисленным в ч. 1.1 ст. 108 УПК РФ</t>
    </r>
  </si>
  <si>
    <t>Управлению Судебного департамента при Верховном Суде Российской Федерации</t>
  </si>
  <si>
    <t>Управления Судебного департамента при Верховном Суде Российской Федерации</t>
  </si>
  <si>
    <r>
      <t xml:space="preserve">Примечание к разделам 1, 2 :   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в кассационном порядке рассматриваются судами кассационные жалобы и представления на приговоры, определения, постановления суда, не рассмотренные на 01.01.2013 года (в соответствии со ст.4 Федерального закона от 29.12.2010 № 433-ФЗ)</t>
    </r>
  </si>
  <si>
    <r>
      <t>Раздел 4.  Результаты апелляционного</t>
    </r>
    <r>
      <rPr>
        <b/>
        <sz val="36"/>
        <rFont val="Times New Roman"/>
        <family val="1"/>
      </rPr>
      <t xml:space="preserve"> рассмотрения дел (по числу лиц)</t>
    </r>
  </si>
  <si>
    <t xml:space="preserve">Отменены постановления </t>
  </si>
  <si>
    <t xml:space="preserve">Контрольные равенства:  1) сумма граф 1 и 2 равна сумме граф 6, 7 и 9;   2) графа 2 равна сумме граф 3-5;   3)  строка 1 «Всего» равна сумме строк  2-5 </t>
  </si>
  <si>
    <t xml:space="preserve">Контрольные равенства:  1) строка  1 равна сумме стр. 2-4 по всем графам;  2) графа 1 равна сумме гр.  2-10 по всем строкам; 3) строка 1 графа 1 раздела  2 равна строка 1  графа 35   раздела 4; 4) строка 1 графа 1 раздел 2 больше или равна строке 1 графа 7 раздела 1 </t>
  </si>
  <si>
    <t>Из суда кассационной инстанции на новое апелляционное рассмотрение</t>
  </si>
  <si>
    <t>Контрольные равенства: 1) графа 1 равна сумме граф 2-5 по всем строкам, 2) строка 1 равна сумме строк 2-6 по всем графам</t>
  </si>
  <si>
    <t>Другие апелляционные определения с удовлетворением жалоб и представлений</t>
  </si>
  <si>
    <t>по существу обвинения</t>
  </si>
  <si>
    <t>несоблюдение лицом условий и невыполнения им обязательств предусмотренных досудебным  соглашением о сотрудничестве (п.6 ст.380.15 УПК РФ)</t>
  </si>
  <si>
    <t>несколько оснований к отмене или изменению решения суда</t>
  </si>
  <si>
    <t>из графы 41 нарушение или неправильное применение норм материального и процессуального права</t>
  </si>
  <si>
    <t>Основания к отмене или изменению приговора 
ст. 389.15 УПК РФ:</t>
  </si>
  <si>
    <t>существенные нарушения уголовно-процессуального закона 
(ст.  389.  17 УПК РФ; п.  5 ст.  389.15 УПК РФ)</t>
  </si>
  <si>
    <t>несправедливость приговора 
(ч.  2 ст.  389.  18 УПК РФ)</t>
  </si>
  <si>
    <t>ВСЕГО (сумма строк 2-37, 54,55)</t>
  </si>
  <si>
    <t xml:space="preserve">Мелкое взяточничество   
</t>
  </si>
  <si>
    <t>291.2</t>
  </si>
  <si>
    <t xml:space="preserve"> по материалам судебного контроля  (по ст. 125 УПК РФ и другие ст. УПК РФ)</t>
  </si>
  <si>
    <t>по материалам  в порядке исполнения приговоров и иных судебных актов в порядке уголовного судопроизводства</t>
  </si>
  <si>
    <t>Резервная строка</t>
  </si>
  <si>
    <t xml:space="preserve">Из строки «Всего» (стр. 1)
</t>
  </si>
  <si>
    <t>поступившие с обвинительным актом  (обвинительным постановлением)</t>
  </si>
  <si>
    <t>поступившие c обвинительным заключением, обвинительным актом (постановлением), с ходатайстовом органов предварительного расследования о прекращении дела</t>
  </si>
  <si>
    <t>285-288, 
291.1, 292-293</t>
  </si>
  <si>
    <t>228-234.1</t>
  </si>
  <si>
    <t>205.1- 205.6,
 206</t>
  </si>
  <si>
    <t>106-110.2</t>
  </si>
  <si>
    <t>из графы  9  «Отменены обвинительные приговоры с прекращением по другим основаниям» строки  1</t>
  </si>
  <si>
    <t>Отменены оправдательные приговоры по представлениям прокурора  (из графы  24 "всего" строки  1 раздела 4)</t>
  </si>
  <si>
    <t>С удовлетворением требований по делам, по которым имелись требования прокурора 
(из суммы граф 11+17+24+25+26+27+28+29 строки 1 раздела 4)</t>
  </si>
  <si>
    <t>изменение  на более мягкое либо более строгий вид исправительного учреждения
(в соответствии со ст. 58 УК РФ)</t>
  </si>
  <si>
    <t>Из других апелляционных определений с удовлетворением жалоб и представлений по существу обвинения
 (из графы 29 строки 1 
раздела 4)</t>
  </si>
  <si>
    <t xml:space="preserve">С прекращением производства по делу в связи с неявкой по делу частного обвинения 
(из графы 31 суммы строк 35-36 раздела 4) </t>
  </si>
  <si>
    <t xml:space="preserve">Из гр. 30 стр. 52 раздела 4 </t>
  </si>
  <si>
    <t xml:space="preserve"> Назначен судебный штраф лицам, в отношении которых прекращено уголовное преследование в апелляционной инстанции, по делам, поступившим в суд с ходатайством о прекращении дела и назначении судебного штрафа (отменен отказ в прекращении лицам, учтенным в стр. 32 раздела 5)  (сумма руб.)
</t>
  </si>
  <si>
    <t>Из гр.8 стр. 1 разд 4</t>
  </si>
  <si>
    <t>прекращено  уголовное преследование по делам с назначением судебного штрафа (сумма руб.)</t>
  </si>
  <si>
    <t xml:space="preserve">Из гр. 9 "отменены обвинительные приговоры с прекращением дела по другим основаниям" 
раздела 4 </t>
  </si>
  <si>
    <t>отменен обвинительный приговор с прекращением уголовного преследования в связи с применением амнистии</t>
  </si>
  <si>
    <t>отменен обвинительный приговор с прекращением уголовного преследования в связи с применением нового закона</t>
  </si>
  <si>
    <t>Из гр.16 "без изменения квалификации со смягчением наказания" раздела 4</t>
  </si>
  <si>
    <t>снижено наказание, освобождено от наказания в связи с применением амнистии</t>
  </si>
  <si>
    <t>снижено наказание, освобождено от наказания в связи с применением нового закона</t>
  </si>
  <si>
    <t>(r,w,s,g,v) раздел 2 гр.9 стр.1 д.б. больше или равна сумме гр.1,6 стр.1 по 7 и 8 разделу</t>
  </si>
  <si>
    <t>(r,w,s,g,v) раздел 5 гр.1 стр.4,5,6,10,11 д.б. меньше или равна разд.4 гр.30 стр.1</t>
  </si>
  <si>
    <t>(r,w,s,g,v) раздел 2 стр.1 гр.1 д.б. больше или равна разд.1 гр.7 стр.2</t>
  </si>
  <si>
    <t>(r,w,s,g,v) разд.2 стр.1 гр.1 д.б. равна разд.4 гр.35 стр.1</t>
  </si>
  <si>
    <t>(r,w,s,g,v) раздел 4 стр. 1 больше или равна сумме стр. 46-49 для графы 31</t>
  </si>
  <si>
    <t>(r,w,s,g,v) раздел 2 стр.1 д.б. равна сумме стр.2-4 по всем графам</t>
  </si>
  <si>
    <t>(r,w,s,g,v) раздел 2 графа 1 равна сумме граф 2-10</t>
  </si>
  <si>
    <t>(r,w,s,g,v) раздел 4 стр. 1 больше или равна сумме стр. 46-49 для графы 30</t>
  </si>
  <si>
    <t>(r,w,s,g,v) раздел 3 строка 1 равна сумме строк 2-6 по всем графам</t>
  </si>
  <si>
    <t>(r,w,s,g,v) раздел 5  сумма строк 33-34 меньше или равна разд. 4 гр.9 стр1 "вСЕГО"</t>
  </si>
  <si>
    <t>(r,w,s,g,v) раздел 5  сумма строк 35-36 меньше или равна разд. 4 гр.16 стр1 "вСЕГО"</t>
  </si>
  <si>
    <t>Форма №6</t>
  </si>
  <si>
    <t>Всего (сумма строк 2-5)</t>
  </si>
  <si>
    <t xml:space="preserve">Руководитель </t>
  </si>
  <si>
    <t>(r,w,s,g,v) раздел 4 стр. 1 больше или равна сумме стр. 46-49 для графы 43</t>
  </si>
  <si>
    <t>из графы 30 раздела 4</t>
  </si>
  <si>
    <t xml:space="preserve">отменено промежуточных постановлений с направлением на новое судебное разбирательство в нижестоящей суд (судебный участок)  </t>
  </si>
  <si>
    <t>Контрольное равенство: строка 1равна сумме строк с 2-37, по всем кроме 30,31,34, по которым больше или равна  ; 2) графа 35 равна сумме граф 12,18,24-31; 33,34  3) графа 42 меньше или равна сумме граф 37, 39; 4) графа 42 меньше или равна графе 41</t>
  </si>
  <si>
    <t>Апелляционный военный суд</t>
  </si>
  <si>
    <t>Раздел 9.  Результаты рассмотрения дел апелляционными судами общей юрисдикции, апелляционным военным судом по делам, рассмотренным по 1 инстанции областными и равными им судами, окружными флотскими военными судами (по числу лиц)</t>
  </si>
  <si>
    <t>Обжаловано приговоров и других судебных постановлений по существу дела
(по стр. 1 равно сумме гр.  2-7 стр. 1 разд.  2)</t>
  </si>
  <si>
    <r>
      <t>из гр.  16 («без изменения квалификации со смягчением наказания»</t>
    </r>
    <r>
      <rPr>
        <b/>
        <sz val="14"/>
        <rFont val="Times New Roman"/>
        <family val="1"/>
      </rPr>
      <t>)</t>
    </r>
    <r>
      <rPr>
        <b/>
        <sz val="18"/>
        <rFont val="Times New Roman"/>
        <family val="1"/>
      </rPr>
      <t xml:space="preserve"> Применено условное осуждение</t>
    </r>
  </si>
  <si>
    <t xml:space="preserve">Апелляционные постановления  (определения) по итоговым решениям без удовлетворения жалоб и представлений </t>
  </si>
  <si>
    <t>по промежуточным решениям (вкл. по материалам в порядке судебного контроля и исполнения судебного акта)</t>
  </si>
  <si>
    <t>в суд первой инстанции</t>
  </si>
  <si>
    <t>A</t>
  </si>
  <si>
    <t>1</t>
  </si>
  <si>
    <t>Первый АС</t>
  </si>
  <si>
    <t>Белгородский областной суд</t>
  </si>
  <si>
    <t>Воронежский областной суд</t>
  </si>
  <si>
    <t>Калининградский  областной суд</t>
  </si>
  <si>
    <t>Калужский областной суд</t>
  </si>
  <si>
    <t>Костромский областной суд</t>
  </si>
  <si>
    <t>Курский областной суд</t>
  </si>
  <si>
    <t>Новгородский областной суд</t>
  </si>
  <si>
    <t>Псковский областной суд</t>
  </si>
  <si>
    <t>Рязанский областной суд</t>
  </si>
  <si>
    <t>Смоленский областной суд</t>
  </si>
  <si>
    <t>Тамбовский областной суд</t>
  </si>
  <si>
    <t>Тверский областной суд</t>
  </si>
  <si>
    <t>Ярославский областной суд</t>
  </si>
  <si>
    <t>Первый апелляционный суд - всего</t>
  </si>
  <si>
    <t>Второй АС</t>
  </si>
  <si>
    <t>Архангельский областной суд</t>
  </si>
  <si>
    <t>Вологодский областной суд</t>
  </si>
  <si>
    <t>Курганский областной суд</t>
  </si>
  <si>
    <t>Ленинградский областной суд</t>
  </si>
  <si>
    <t>Мурманский областной суд</t>
  </si>
  <si>
    <t>Свердловский областной суд</t>
  </si>
  <si>
    <t>Тюменский областной суд</t>
  </si>
  <si>
    <t>Челябинский областной суд</t>
  </si>
  <si>
    <t>Второй апелляционный суд - всего</t>
  </si>
  <si>
    <t>Третий АС</t>
  </si>
  <si>
    <t xml:space="preserve">Верховный суд Республики Дагестан </t>
  </si>
  <si>
    <t>Верховный суд Республики  Ингушетии</t>
  </si>
  <si>
    <t>Верховный суд Республики Кабордино-Балкарской республики</t>
  </si>
  <si>
    <t>Верховный суд Карачаево-Черкесской республики</t>
  </si>
  <si>
    <t>Верховный суд Республики Северная Осетия-Алания</t>
  </si>
  <si>
    <t>Верховный суд Чеченской Республики</t>
  </si>
  <si>
    <t>Ростовский областной суд</t>
  </si>
  <si>
    <t>Третий апелляционный суд - всего</t>
  </si>
  <si>
    <t>Четвертый АС</t>
  </si>
  <si>
    <t>Верховный суд Республики Марий Эл</t>
  </si>
  <si>
    <t>Верховный суд Республики Мардовии</t>
  </si>
  <si>
    <t>Кировский областной суд</t>
  </si>
  <si>
    <t>Нижегородский областной суд</t>
  </si>
  <si>
    <t>Пензенский областной суд</t>
  </si>
  <si>
    <t>Самарский областной суд</t>
  </si>
  <si>
    <t>Саратовский областной суд</t>
  </si>
  <si>
    <t>Ульяновский областной суд</t>
  </si>
  <si>
    <t>Четвертый апелляционный суд - всего</t>
  </si>
  <si>
    <t>Пятый АС</t>
  </si>
  <si>
    <t>Забайкальйский краевой суд</t>
  </si>
  <si>
    <t>Амурский областной суд</t>
  </si>
  <si>
    <t>Кемеровский областной суд</t>
  </si>
  <si>
    <t>Магаданский областной суд</t>
  </si>
  <si>
    <t>Омский областной суд</t>
  </si>
  <si>
    <t>Сахалинский областной суд</t>
  </si>
  <si>
    <t>Томской областной суд</t>
  </si>
  <si>
    <t>Пятый апелляционный суд - всего</t>
  </si>
  <si>
    <t>Балтийский флотский военный суд</t>
  </si>
  <si>
    <t>Тихоокеанский флотский военный суд</t>
  </si>
  <si>
    <t>Северный флотский военный суд</t>
  </si>
  <si>
    <t>Апелляционные суды общей юрисдикции</t>
  </si>
  <si>
    <t>ОТЧЕТ О  РАБОТЕ СУДОВ ОБЩЕЙ ЮРИСДИКЦИИ 
ПО РАССМОТРЕНИЮ УГОЛОВНЫХ ДЕЛ  В АПЕЛЛЯЦИОННОМ ПОРЯДКЕ</t>
  </si>
  <si>
    <t>Суд Ненецкого автономного округа</t>
  </si>
  <si>
    <t>Суд Ханты-Мансийского автономного округа-Югры</t>
  </si>
  <si>
    <t>Суд Ямало-Ненецкого автономного округа</t>
  </si>
  <si>
    <t>Суд Еврейской автономной области</t>
  </si>
  <si>
    <t>Суд Чукотского автономного округа</t>
  </si>
  <si>
    <t xml:space="preserve">Отменено постанов-лений о прекраще-нии дел </t>
  </si>
  <si>
    <t>Несоответствие выводов суда, изложенных в приговоре, фактическим обстоятельствам уголовного дела (ст.  389. 16 УПК РФ)</t>
  </si>
  <si>
    <t>Существенные нарушения уголовно-процессуального закона 
(ст.  389.  17 УПК РФ; п.  5 ст.  389.15 УПК РФ)</t>
  </si>
  <si>
    <t>Несправедливость приговора 
(ч.  2 ст.  389.  18 УПК РФ)</t>
  </si>
  <si>
    <t>Неправильное применение уголовного закона  
(ч. 1 ст.  389.  18 УПК РФ)</t>
  </si>
  <si>
    <t>Несоблюдение лицом условий и невыполнения им обязательств предусмотренных досудебным  соглашением о сотрудничестве (п.6 ст.380.15 УПК РФ)</t>
  </si>
  <si>
    <t>Несколько оснований к отмене или изменению решения суда</t>
  </si>
  <si>
    <t>из графы 41 Нарушение или неправильное применение норм материального и процессуального права</t>
  </si>
  <si>
    <t xml:space="preserve"> Из графы 35 «Итого результатов»   
Всего с удовлетворением жалоб и представлений</t>
  </si>
  <si>
    <t>Апелляционный суд общей юрисдикции / 
Апелляционный военный суд</t>
  </si>
  <si>
    <t>раздел 9 в отчете не распечатывать на бумеге!</t>
  </si>
  <si>
    <t>Областной и равный ему суд</t>
  </si>
  <si>
    <t>Верховный суд Республики Дагестан</t>
  </si>
  <si>
    <t>Верховный суд Республики Ингушетия</t>
  </si>
  <si>
    <t>Верховный суд Кабардино-Балкарской Республики</t>
  </si>
  <si>
    <t>Верховный суд Карачаево-Черкесской Республики</t>
  </si>
  <si>
    <t xml:space="preserve">Верховный суд Республики Марий-Эл </t>
  </si>
  <si>
    <t>Верховный суд Республики Мордовия</t>
  </si>
  <si>
    <t>Верховный суд Республики Северная Осетия (Алания)</t>
  </si>
  <si>
    <t xml:space="preserve">Верховный суд Чеченской Республики </t>
  </si>
  <si>
    <t>Забайкальский краевой суд</t>
  </si>
  <si>
    <t xml:space="preserve">Амурский областной суд </t>
  </si>
  <si>
    <t xml:space="preserve">Архангельский областной суд </t>
  </si>
  <si>
    <t xml:space="preserve">Белгородский областной суд </t>
  </si>
  <si>
    <t xml:space="preserve">Вологодский областной суд </t>
  </si>
  <si>
    <t xml:space="preserve">Воронежский областной суд 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</si>
  <si>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</si>
  <si>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</si>
  <si>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</si>
  <si>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</si>
  <si>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</si>
  <si>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</si>
  <si>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</si>
  <si>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</si>
  <si>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 xml:space="preserve">Магаданский областной суд 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</si>
  <si>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</si>
  <si>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</si>
  <si>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</si>
  <si>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 xml:space="preserve">Омский областной суд 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</si>
  <si>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</si>
  <si>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</si>
  <si>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</si>
  <si>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</si>
  <si>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</si>
  <si>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</si>
  <si>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</si>
  <si>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</si>
  <si>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</si>
  <si>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</si>
  <si>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</si>
  <si>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</si>
  <si>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</si>
  <si>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</si>
  <si>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</si>
  <si>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</si>
  <si>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</si>
  <si>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</si>
  <si>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</si>
  <si>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</si>
  <si>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</si>
  <si>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>Обжаловано приговоров и других судебных постановлений по существу дела 
(по стр.  1 равно сумме гр.  2-7 стр.1 разд.  2)</t>
  </si>
  <si>
    <t>несоответствие выводов суда, изложенных в приговоре, фактическим обстоятельствам уголовного дела (ст.  389. 16 УПК РФ)</t>
  </si>
  <si>
    <t xml:space="preserve">Апелляционные постановления   (определения)   по промежуточным решениям   ( включая по материалам в порядке судебного контроля и исполнения судебного акта)  без удовлетворения жалоб и представлений </t>
  </si>
  <si>
    <r>
      <t>из гр.  16 («без изменения квалификации со смягчением наказания»</t>
    </r>
    <r>
      <rPr>
        <b/>
        <sz val="14"/>
        <rFont val="Times New Roman"/>
        <family val="1"/>
      </rPr>
      <t>)</t>
    </r>
    <r>
      <rPr>
        <b/>
        <sz val="18"/>
        <rFont val="Times New Roman"/>
        <family val="1"/>
      </rPr>
      <t xml:space="preserve"> Применено условное осуждение </t>
    </r>
  </si>
  <si>
    <t xml:space="preserve">по промежуточным решениям (вкл. по материалам в порядке судебного контроля и исполнения судебного акта) </t>
  </si>
  <si>
    <t>из  стр. 50 раздел 4  повторно рассмотренные в I инстанции по делам частного обвинения</t>
  </si>
  <si>
    <r>
      <t>Раздел 6</t>
    </r>
    <r>
      <rPr>
        <b/>
        <sz val="18"/>
        <color indexed="20"/>
        <rFont val="Times New Roman"/>
        <family val="1"/>
      </rPr>
      <t>.</t>
    </r>
    <r>
      <rPr>
        <b/>
        <sz val="18"/>
        <rFont val="Times New Roman"/>
        <family val="1"/>
      </rPr>
      <t xml:space="preserve"> Справка  о количестве судов и судей</t>
    </r>
  </si>
  <si>
    <t>(r,w,s,g,v) раздел 5 стр.7 д.б. меньше или равна разд.5 стр.6</t>
  </si>
  <si>
    <t>(r,w,s,g,v) раздел 5 стр.6 д.б. равна разделу 7 сумме гр.2+7 стр.1 и разделу 8 сумме гр.2+7 стр.1</t>
  </si>
  <si>
    <t>2019 разд.9 не заполняется.</t>
  </si>
  <si>
    <r>
      <t xml:space="preserve">ВСЕГО по апелляционным судам общей юрисдикции
 и Апелляционному военному суду  на: 
</t>
    </r>
    <r>
      <rPr>
        <b/>
        <sz val="14"/>
        <color indexed="8"/>
        <rFont val="Times New Roman"/>
        <family val="1"/>
      </rPr>
      <t xml:space="preserve">(равно стр.1 разд 4)
</t>
    </r>
    <r>
      <rPr>
        <b/>
        <sz val="12"/>
        <color indexed="8"/>
        <rFont val="Times New Roman"/>
        <family val="1"/>
      </rPr>
      <t>(строка 1 равна сумме стр.23,38,54,69,91,92)</t>
    </r>
  </si>
  <si>
    <t xml:space="preserve"> в том числе по делам окружных военных судов </t>
  </si>
  <si>
    <t>Апелляционный военный суд общей юрисдикции - всего, в т.ч.:</t>
  </si>
  <si>
    <t>Московский окружной военный суд (2-й Западный ОВС*)</t>
  </si>
  <si>
    <t>Ленинградский окружной военный суд (1-й Западный ОВС*)</t>
  </si>
  <si>
    <t xml:space="preserve">Уральский окружной военный суд (Центральный ОВС, без  СП ЦОВС*) </t>
  </si>
  <si>
    <t xml:space="preserve">Приволжский окружной военный суд (СП Центрального ОВС*) </t>
  </si>
  <si>
    <r>
      <t>Северо-Кавказский окружной военный суд (Южный ОВС*)</t>
    </r>
    <r>
      <rPr>
        <b/>
        <vertAlign val="superscript"/>
        <sz val="16"/>
        <rFont val="Times New Roman"/>
        <family val="1"/>
      </rPr>
      <t xml:space="preserve"> </t>
    </r>
  </si>
  <si>
    <t>Западно-Сибирский окружной военный суд (СП 2-го Восточного ОВС*)</t>
  </si>
  <si>
    <t>Восточно-Сибирский окружной военный суд (2-й Восточный ОВС, без СП 2-го Восточного ОВС*)</t>
  </si>
  <si>
    <t>Дальневосточный окружной военный суд (1-й Восточный ОВС*)</t>
  </si>
  <si>
    <r>
      <t xml:space="preserve">3 окружной военный суд </t>
    </r>
    <r>
      <rPr>
        <b/>
        <vertAlign val="superscript"/>
        <sz val="24"/>
        <rFont val="Times New Roman"/>
        <family val="1"/>
      </rPr>
      <t>**</t>
    </r>
  </si>
  <si>
    <t>Примечания к разделу 9:</t>
  </si>
  <si>
    <t xml:space="preserve"> * ФЗ "О создании, упразднении некоторых военных судов и образовании постоянных судебных присутствий в составе некоторых военных судов" № 403-ФЗ от 12.11.2018  с 1 октября 2019 года</t>
  </si>
  <si>
    <t xml:space="preserve"> ** Упраздняется с передачей  в юрисдикцию 2-го Западного, Южного, Центрального, 2-го Восточного окружных военных судов и Северного флотского военного суда
</t>
  </si>
  <si>
    <t>Контрольные соотношения: 1) строка 1 равна сумме стр. 23,38,54,69,91,92 по всем графам;    2) строка 1 равна строке 1 раздела 4 по всем графам;    3) графа 35 равна сумме граф 12,18,24-31; 33,34;    4) графа 42 меньше или равна сумме граф 37, 39;   5) графа 42 меньше или равна графе 41;   6) строка 23 равна сумме строк 2-22 по всем графам;   7) строка 38 равна сумме строк 24-37 по всем графам;  8) строка 54 равна сумме строк 39-53 по всем графам;   9) строка 69 равна сумме строк 55-68 по всем графам;    10) строка 91 равна сумме строк 79-90 по всем графам;    11) строка 92 равна сумме строк 93-103 по всем графам.</t>
  </si>
  <si>
    <t xml:space="preserve">(из гр.7)
с нарушением сроков, установленных 
ст.389.10 (374) ч.1.1 ст.108 УПК РФ </t>
  </si>
  <si>
    <t>уменьшение или увеличение  размера  возмещения материального ущерба и компенсации морального вреда</t>
  </si>
  <si>
    <t>(r,w,s,g,v) раздел 7 гр.1 стр.1-9 д.б. больше или равна сумме гр.2 и 3 по стр.1-9</t>
  </si>
  <si>
    <t>(r,w,s,g,v,q) раздел 4 Строка 43 равна разнице стр.35-31-33-34</t>
  </si>
  <si>
    <t>Утверждена 
приказом Судебного департамента 
при Верховном Суде Российской Федерации 
от 11.04.2017 № 65 
(в редакции приказа от 30.05.2018 № 108 )</t>
  </si>
  <si>
    <t>159, 159.1 - 159.6</t>
  </si>
  <si>
    <t xml:space="preserve">169-200.6 </t>
  </si>
  <si>
    <t>222-226.1</t>
  </si>
  <si>
    <t xml:space="preserve"> 208-210.1</t>
  </si>
  <si>
    <t>263-271.1</t>
  </si>
  <si>
    <t>280, 280.1,
282-282.3</t>
  </si>
  <si>
    <t xml:space="preserve">ч. 1 ст. 115,
116.1,  ч. 1 
ст. 128.1
</t>
  </si>
  <si>
    <t>316, 317.7 
УПК РФ</t>
  </si>
  <si>
    <t>повторно ранее рассмотренные по существу обвинения в первой инстанции</t>
  </si>
  <si>
    <t>ст. 446.2 УПК РФ</t>
  </si>
  <si>
    <t>по делам повторно поступившим  из кассационной  инстанции</t>
  </si>
  <si>
    <r>
      <t>в соответствии с ч. 1.1 ст. 108 УПК РФ</t>
    </r>
    <r>
      <rPr>
        <vertAlign val="superscript"/>
        <sz val="14"/>
        <rFont val="Times New Roman"/>
        <family val="1"/>
      </rPr>
      <t>1</t>
    </r>
  </si>
  <si>
    <r>
      <t>1</t>
    </r>
    <r>
      <rPr>
        <sz val="12"/>
        <rFont val="Times New Roman"/>
        <family val="1"/>
      </rPr>
      <t xml:space="preserve"> Учитываются лица, обвиняемые в преступлениях, связанных с предпринимательской деятельностью по статьям, перечисленным в ч. 1.1 ст. 108 УПК РФ</t>
    </r>
  </si>
  <si>
    <t>Дата изменения</t>
  </si>
  <si>
    <t>Областной и равный ему суд  (по 1 инстанции)</t>
  </si>
  <si>
    <t>338797</t>
  </si>
  <si>
    <t>Ф.F6ss разд.5 стл.1 стр.9=0</t>
  </si>
  <si>
    <t>(ss,vv) раздел 5 строка 9 на заполняется, подтвердить при заполнении</t>
  </si>
  <si>
    <t>338811</t>
  </si>
  <si>
    <t>Ф.F6ss разд.7 сумма стл.1-10 сумма стр.1-9=0</t>
  </si>
  <si>
    <t>(ss,vv) раздел 7 не должен заполняться</t>
  </si>
  <si>
    <t>338858</t>
  </si>
  <si>
    <t>Ф.F6ss разд.1 стл.1 стр.5=0</t>
  </si>
  <si>
    <t>(ss,vv) раздел 1 графы по стр.5 не заполняются</t>
  </si>
  <si>
    <t>Ф.F6ss разд.1 стл.10 стр.5=0</t>
  </si>
  <si>
    <t>Ф.F6ss разд.1 стл.11 стр.5=0</t>
  </si>
  <si>
    <t>Ф.F6ss разд.1 стл.12 стр.5=0</t>
  </si>
  <si>
    <t>Ф.F6ss разд.1 стл.2 стр.5=0</t>
  </si>
  <si>
    <t>Ф.F6ss разд.1 стл.3 стр.5=0</t>
  </si>
  <si>
    <t>Ф.F6ss разд.1 стл.4 стр.5=0</t>
  </si>
  <si>
    <t>Ф.F6ss разд.1 стл.5 стр.5=0</t>
  </si>
  <si>
    <t>Ф.F6ss разд.1 стл.6 стр.5=0</t>
  </si>
  <si>
    <t>Ф.F6ss разд.1 стл.7 стр.5=0</t>
  </si>
  <si>
    <t>Ф.F6ss разд.1 стл.8 стр.5=0</t>
  </si>
  <si>
    <t>Ф.F6ss разд.1 стл.9 стр.5=0</t>
  </si>
  <si>
    <t>338784</t>
  </si>
  <si>
    <t>Ф.F6ss разд.1 сумма стл.1-12 стр.2=0</t>
  </si>
  <si>
    <t>(ss,vv) раздел 1 строка 2 на заполняется</t>
  </si>
  <si>
    <t>338785</t>
  </si>
  <si>
    <t>Ф.F6ss разд.2 сумма стл.2-7 сумма стр.1-4=0</t>
  </si>
  <si>
    <t>(ss,vv) раздел 2 строки 1-4 по гр.2-7 не заполняются</t>
  </si>
  <si>
    <t>338787</t>
  </si>
  <si>
    <t>Ф.F6ss разд.5 стл.1 сумма стр.1-5=0</t>
  </si>
  <si>
    <t>(ss,vv) раздел 5 строки 1-5 на заполняются</t>
  </si>
  <si>
    <t>338788</t>
  </si>
  <si>
    <t>Ф.F6ss разд.4 сумма стл.1-27 сумма стр.1-57=0</t>
  </si>
  <si>
    <t>(ss,vv) раздел 4 строки 1-57 по гр.1-27 на заполняются</t>
  </si>
  <si>
    <t>338789</t>
  </si>
  <si>
    <t>Ф.F6ss разд.4 сумма стл.28-43 стр.18=0</t>
  </si>
  <si>
    <t>(ss,vv) раздел 4 строка 18 по гр.28-43 на заполняется - теракт</t>
  </si>
  <si>
    <t>338790</t>
  </si>
  <si>
    <t>Ф.F6ss разд.4 сумма стл.28-43 стр.39=0</t>
  </si>
  <si>
    <t>(ss,vv) раздел 4 строка 39 по гр.28-43 на заполняется</t>
  </si>
  <si>
    <t>338791</t>
  </si>
  <si>
    <t>Ф.F6ss разд.4 сумма стл.32-33 сумма стр.1-57=0</t>
  </si>
  <si>
    <t>(ss,vv) раздел 4 строки 1-57 по гр.32-33 на заполняются</t>
  </si>
  <si>
    <t>338792</t>
  </si>
  <si>
    <t>Ф.F6ss разд.4 сумма стл.36-42 сумма стр.1-57=0</t>
  </si>
  <si>
    <t>(ss,vv) раздел 4 строки 1-57 по гр.36-42 на заполняются</t>
  </si>
  <si>
    <t>338794</t>
  </si>
  <si>
    <t>Ф.F6ss разд.5 стл.1 стр.12=0</t>
  </si>
  <si>
    <t>(ss,vv) раздел 5 строка 12 на заполняется</t>
  </si>
  <si>
    <t>338796</t>
  </si>
  <si>
    <t>Ф.F6ss разд.5 стл.1 сумма стр.14-16=0</t>
  </si>
  <si>
    <t>(ss,vv) раздел 5 строки 14-16 на заполняются</t>
  </si>
  <si>
    <t>338798</t>
  </si>
  <si>
    <t>Ф.F6ss разд.6 стл.1 сумма стр.1-2=0</t>
  </si>
  <si>
    <t>(ss,vv) раздел 6 строка 1-2 на заполняется в данном шаблоне</t>
  </si>
  <si>
    <t>338799</t>
  </si>
  <si>
    <t>Ф.F6ss разд.4 стл.43 стр.1&gt;=Ф.F6ss разд.4 стл.43 сумма стр.46-49</t>
  </si>
  <si>
    <t>338800</t>
  </si>
  <si>
    <t>Ф.F6ss разд.5 стл.1 сумма стр.35-36&lt;=Ф.F6ss разд.4 стл.16 стр.1</t>
  </si>
  <si>
    <t>338801</t>
  </si>
  <si>
    <t>Ф.F6ss разд.5 стл.1 сумма стр.33-34&lt;=Ф.F6ss разд.4 стл.9 стр.1</t>
  </si>
  <si>
    <t>338804</t>
  </si>
  <si>
    <t>Ф.F6ss разд.3 стл.1 стр.1=Ф.F6ss разд.3 стл.1 сумма стр.2-6</t>
  </si>
  <si>
    <t>Ф.F6ss разд.3 стл.2 стр.1=Ф.F6ss разд.3 стл.2 сумма стр.2-6</t>
  </si>
  <si>
    <t>Ф.F6ss разд.3 стл.3 стр.1=Ф.F6ss разд.3 стл.3 сумма стр.2-6</t>
  </si>
  <si>
    <t>Ф.F6ss разд.3 стл.4 стр.1=Ф.F6ss разд.3 стл.4 сумма стр.2-6</t>
  </si>
  <si>
    <t>Ф.F6ss разд.3 стл.5 стр.1=Ф.F6ss разд.3 стл.5 сумма стр.2-6</t>
  </si>
  <si>
    <t>Ф.F6ss разд.3 стл.6 стр.1=Ф.F6ss разд.3 стл.6 сумма стр.2-6</t>
  </si>
  <si>
    <t>338805</t>
  </si>
  <si>
    <t>Ф.F6ss разд.4 стл.30 стр.1&gt;=Ф.F6ss разд.4 стл.30 сумма стр.46-49</t>
  </si>
  <si>
    <t>338806</t>
  </si>
  <si>
    <t>Ф.F6ss разд.4 стл.28 стр.1=Ф.F6ss разд.4 стл.28 сумма стр.46-49</t>
  </si>
  <si>
    <t>(ss,vv) раздел 4 стр. 1 равна сумме стр. 46-49 для граф 28-29</t>
  </si>
  <si>
    <t>Ф.F6ss разд.4 стл.29 стр.1=Ф.F6ss разд.4 стл.29 сумма стр.46-49</t>
  </si>
  <si>
    <t>338807</t>
  </si>
  <si>
    <t>Ф.F6ss разд.5 стл.1 стр.7=Ф.F6ss разд.7 стл.7 стр.1+Ф.F6ss разд.8 стл.7 стр.1</t>
  </si>
  <si>
    <t>338808</t>
  </si>
  <si>
    <t>Ф.F6ss разд.4 стл.28 стр.50&lt;=Ф.F6ss разд.4 стл.28 стр.1</t>
  </si>
  <si>
    <t>(ss,vv) раздел 4 стр. 50 д.б. меньше или равна стр. 1 для граф 28-43</t>
  </si>
  <si>
    <t>Ф.F6ss разд.4 стл.29 стр.50&lt;=Ф.F6ss разд.4 стл.29 стр.1</t>
  </si>
  <si>
    <t>Ф.F6ss разд.4 стл.30 стр.50&lt;=Ф.F6ss разд.4 стл.30 стр.1</t>
  </si>
  <si>
    <t>Ф.F6ss разд.4 стл.31 стр.50&lt;=Ф.F6ss разд.4 стл.31 стр.1</t>
  </si>
  <si>
    <t>Ф.F6ss разд.4 стл.32 стр.50&lt;=Ф.F6ss разд.4 стл.32 стр.1</t>
  </si>
  <si>
    <t>Ф.F6ss разд.4 стл.33 стр.50&lt;=Ф.F6ss разд.4 стл.33 стр.1</t>
  </si>
  <si>
    <t>Ф.F6ss разд.4 стл.34 стр.50&lt;=Ф.F6ss разд.4 стл.34 стр.1</t>
  </si>
  <si>
    <t>Ф.F6ss разд.4 стл.35 стр.50&lt;=Ф.F6ss разд.4 стл.35 стр.1</t>
  </si>
  <si>
    <t>Ф.F6ss разд.4 стл.36 стр.50&lt;=Ф.F6ss разд.4 стл.36 стр.1</t>
  </si>
  <si>
    <t>Ф.F6ss разд.4 стл.37 стр.50&lt;=Ф.F6ss разд.4 стл.37 стр.1</t>
  </si>
  <si>
    <t>Ф.F6ss разд.4 стл.38 стр.50&lt;=Ф.F6ss разд.4 стл.38 стр.1</t>
  </si>
  <si>
    <t>Ф.F6ss разд.4 стл.39 стр.50&lt;=Ф.F6ss разд.4 стл.39 стр.1</t>
  </si>
  <si>
    <t>Ф.F6ss разд.4 стл.40 стр.50&lt;=Ф.F6ss разд.4 стл.40 стр.1</t>
  </si>
  <si>
    <t>Ф.F6ss разд.4 стл.41 стр.50&lt;=Ф.F6ss разд.4 стл.41 стр.1</t>
  </si>
  <si>
    <t>Ф.F6ss разд.4 стл.42 стр.50&lt;=Ф.F6ss разд.4 стл.42 стр.1</t>
  </si>
  <si>
    <t>Ф.F6ss разд.4 стл.43 стр.50&lt;=Ф.F6ss разд.4 стл.43 стр.1</t>
  </si>
  <si>
    <t>338809</t>
  </si>
  <si>
    <t>Ф.F6ss разд.4 стл.28 стр.51&lt;=Ф.F6ss разд.4 стл.28 стр.50</t>
  </si>
  <si>
    <t>(ss,vv) раздел 4 стр. 51 д.б. меньше или равна стр. 50 для граф 28-43</t>
  </si>
  <si>
    <t>Ф.F6ss разд.4 стл.29 стр.51&lt;=Ф.F6ss разд.4 стл.29 стр.50</t>
  </si>
  <si>
    <t>Ф.F6ss разд.4 стл.30 стр.51&lt;=Ф.F6ss разд.4 стл.30 стр.50</t>
  </si>
  <si>
    <t>Ф.F6ss разд.4 стл.31 стр.51&lt;=Ф.F6ss разд.4 стл.31 стр.50</t>
  </si>
  <si>
    <t>Ф.F6ss разд.4 стл.32 стр.51&lt;=Ф.F6ss разд.4 стл.32 стр.50</t>
  </si>
  <si>
    <t>Ф.F6ss разд.4 стл.33 стр.51&lt;=Ф.F6ss разд.4 стл.33 стр.50</t>
  </si>
  <si>
    <t>Ф.F6ss разд.4 стл.34 стр.51&lt;=Ф.F6ss разд.4 стл.34 стр.50</t>
  </si>
  <si>
    <t>Ф.F6ss разд.4 стл.35 стр.51&lt;=Ф.F6ss разд.4 стл.35 стр.50</t>
  </si>
  <si>
    <t>Ф.F6ss разд.4 стл.36 стр.51&lt;=Ф.F6ss разд.4 стл.36 стр.50</t>
  </si>
  <si>
    <t>Ф.F6ss разд.4 стл.37 стр.51&lt;=Ф.F6ss разд.4 стл.37 стр.50</t>
  </si>
  <si>
    <t>Ф.F6ss разд.4 стл.38 стр.51&lt;=Ф.F6ss разд.4 стл.38 стр.50</t>
  </si>
  <si>
    <t>Ф.F6ss разд.4 стл.39 стр.51&lt;=Ф.F6ss разд.4 стл.39 стр.50</t>
  </si>
  <si>
    <t>Ф.F6ss разд.4 стл.40 стр.51&lt;=Ф.F6ss разд.4 стл.40 стр.50</t>
  </si>
  <si>
    <t>Ф.F6ss разд.4 стл.41 стр.51&lt;=Ф.F6ss разд.4 стл.41 стр.50</t>
  </si>
  <si>
    <t>Ф.F6ss разд.4 стл.42 стр.51&lt;=Ф.F6ss разд.4 стл.42 стр.50</t>
  </si>
  <si>
    <t>Ф.F6ss разд.4 стл.43 стр.51&lt;=Ф.F6ss разд.4 стл.43 стр.50</t>
  </si>
  <si>
    <t>338810</t>
  </si>
  <si>
    <t>Ф.F6ss разд.2 стл.1 стр.1=Ф.F6ss разд.2 сумма стл.2-10 стр.1</t>
  </si>
  <si>
    <t>Ф.F6ss разд.2 стл.1 стр.2=Ф.F6ss разд.2 сумма стл.2-10 стр.2</t>
  </si>
  <si>
    <t>Ф.F6ss разд.2 стл.1 стр.3=Ф.F6ss разд.2 сумма стл.2-10 стр.3</t>
  </si>
  <si>
    <t>Ф.F6ss разд.2 стл.1 стр.4=Ф.F6ss разд.2 сумма стл.2-10 стр.4</t>
  </si>
  <si>
    <t>338813</t>
  </si>
  <si>
    <t>Ф.F6ss разд.4 сумма стл.34-35 стр.1&gt;=Ф.F6ss разд.4 сумма стл.34-35 сумма стр.46-49</t>
  </si>
  <si>
    <t>(ss,vv) разд. 4 сумма гр. 34-35 стр. 1 больше или равна сумме гр. 34-35 суммы строк 46-49, т.к. могут быть материалы судебного контроля без статьи УК РФ</t>
  </si>
  <si>
    <t>338814</t>
  </si>
  <si>
    <t>Ф.F6ss разд.4 стл.28 стр.1=Ф.F6ss разд.4 стл.28 сумма стр.2-37</t>
  </si>
  <si>
    <t>(ss,vv) раздел 4 стр.1 равна сумме стр.2-37 для гр.28-43</t>
  </si>
  <si>
    <t>Ф.F6ss разд.4 стл.29 стр.1=Ф.F6ss разд.4 стл.29 сумма стр.2-37</t>
  </si>
  <si>
    <t>Ф.F6ss разд.4 стл.30 стр.1=Ф.F6ss разд.4 стл.30 сумма стр.2-37</t>
  </si>
  <si>
    <t>Ф.F6ss разд.4 стл.31 стр.1=Ф.F6ss разд.4 стл.31 сумма стр.2-37</t>
  </si>
  <si>
    <t>Ф.F6ss разд.4 стл.32 стр.1=Ф.F6ss разд.4 стл.32 сумма стр.2-37</t>
  </si>
  <si>
    <t>Ф.F6ss разд.4 стл.33 стр.1=Ф.F6ss разд.4 стл.33 сумма стр.2-37</t>
  </si>
  <si>
    <t>Ф.F6ss разд.4 стл.34 стр.1=Ф.F6ss разд.4 стл.34 сумма стр.2-37</t>
  </si>
  <si>
    <t>Ф.F6ss разд.4 стл.35 стр.1=Ф.F6ss разд.4 стл.35 сумма стр.2-37</t>
  </si>
  <si>
    <t>Ф.F6ss разд.4 стл.36 стр.1=Ф.F6ss разд.4 стл.36 сумма стр.2-37</t>
  </si>
  <si>
    <t>Ф.F6ss разд.4 стл.37 стр.1=Ф.F6ss разд.4 стл.37 сумма стр.2-37</t>
  </si>
  <si>
    <t>Ф.F6ss разд.4 стл.38 стр.1=Ф.F6ss разд.4 стл.38 сумма стр.2-37</t>
  </si>
  <si>
    <t>Ф.F6ss разд.4 стл.39 стр.1=Ф.F6ss разд.4 стл.39 сумма стр.2-37</t>
  </si>
  <si>
    <t>Ф.F6ss разд.4 стл.40 стр.1=Ф.F6ss разд.4 стл.40 сумма стр.2-37</t>
  </si>
  <si>
    <t>Ф.F6ss разд.4 стл.41 стр.1=Ф.F6ss разд.4 стл.41 сумма стр.2-37</t>
  </si>
  <si>
    <t>Ф.F6ss разд.4 стл.42 стр.1=Ф.F6ss разд.4 стл.42 сумма стр.2-37</t>
  </si>
  <si>
    <t>Ф.F6ss разд.4 стл.43 стр.1=Ф.F6ss разд.4 стл.43 сумма стр.2-37</t>
  </si>
  <si>
    <t>338816</t>
  </si>
  <si>
    <t>Ф.F6ss разд.4 стл.28 стр.44&lt;=Ф.F6ss разд.4 стл.28 стр.1</t>
  </si>
  <si>
    <t>(ss,vv) раздел 4 стр.44 д.б. меньше или равна разд.4 стр.1 для гр. 28-43</t>
  </si>
  <si>
    <t>Ф.F6ss разд.4 стл.29 стр.44&lt;=Ф.F6ss разд.4 стл.29 стр.1</t>
  </si>
  <si>
    <t>Ф.F6ss разд.4 стл.30 стр.44&lt;=Ф.F6ss разд.4 стл.30 стр.1</t>
  </si>
  <si>
    <t>Ф.F6ss разд.4 стл.31 стр.44&lt;=Ф.F6ss разд.4 стл.31 стр.1</t>
  </si>
  <si>
    <t>Ф.F6ss разд.4 стл.32 стр.44&lt;=Ф.F6ss разд.4 стл.32 стр.1</t>
  </si>
  <si>
    <t>Ф.F6ss разд.4 стл.33 стр.44&lt;=Ф.F6ss разд.4 стл.33 стр.1</t>
  </si>
  <si>
    <t>Ф.F6ss разд.4 стл.34 стр.44&lt;=Ф.F6ss разд.4 стл.34 стр.1</t>
  </si>
  <si>
    <t>Ф.F6ss разд.4 стл.35 стр.44&lt;=Ф.F6ss разд.4 стл.35 стр.1</t>
  </si>
  <si>
    <t>Ф.F6ss разд.4 стл.36 стр.44&lt;=Ф.F6ss разд.4 стл.36 стр.1</t>
  </si>
  <si>
    <t>Ф.F6ss разд.4 стл.37 стр.44&lt;=Ф.F6ss разд.4 стл.37 стр.1</t>
  </si>
  <si>
    <t>Ф.F6ss разд.4 стл.38 стр.44&lt;=Ф.F6ss разд.4 стл.38 стр.1</t>
  </si>
  <si>
    <t>Ф.F6ss разд.4 стл.39 стр.44&lt;=Ф.F6ss разд.4 стл.39 стр.1</t>
  </si>
  <si>
    <t>Ф.F6ss разд.4 стл.40 стр.44&lt;=Ф.F6ss разд.4 стл.40 стр.1</t>
  </si>
  <si>
    <t>Ф.F6ss разд.4 стл.41 стр.44&lt;=Ф.F6ss разд.4 стл.41 стр.1</t>
  </si>
  <si>
    <t>Ф.F6ss разд.4 стл.42 стр.44&lt;=Ф.F6ss разд.4 стл.42 стр.1</t>
  </si>
  <si>
    <t>Ф.F6ss разд.4 стл.43 стр.44&lt;=Ф.F6ss разд.4 стл.43 стр.1</t>
  </si>
  <si>
    <t>338817</t>
  </si>
  <si>
    <t>Ф.F6ss разд.1 стл.1 сумма стр.2-5=Ф.F6ss разд.1 стл.1 стр.1</t>
  </si>
  <si>
    <t>Ф.F6ss разд.1 стл.10 сумма стр.2-5=Ф.F6ss разд.1 стл.10 стр.1</t>
  </si>
  <si>
    <t>Ф.F6ss разд.1 стл.11 сумма стр.2-5=Ф.F6ss разд.1 стл.11 стр.1</t>
  </si>
  <si>
    <t>Ф.F6ss разд.1 стл.12 сумма стр.2-5=Ф.F6ss разд.1 стл.12 стр.1</t>
  </si>
  <si>
    <t>Ф.F6ss разд.1 стл.2 сумма стр.2-5=Ф.F6ss разд.1 стл.2 стр.1</t>
  </si>
  <si>
    <t>Ф.F6ss разд.1 стл.3 сумма стр.2-5=Ф.F6ss разд.1 стл.3 стр.1</t>
  </si>
  <si>
    <t>Ф.F6ss разд.1 стл.4 сумма стр.2-5=Ф.F6ss разд.1 стл.4 стр.1</t>
  </si>
  <si>
    <t>Ф.F6ss разд.1 стл.5 сумма стр.2-5=Ф.F6ss разд.1 стл.5 стр.1</t>
  </si>
  <si>
    <t>Ф.F6ss разд.1 стл.6 сумма стр.2-5=Ф.F6ss разд.1 стл.6 стр.1</t>
  </si>
  <si>
    <t>Ф.F6ss разд.1 стл.7 сумма стр.2-5=Ф.F6ss разд.1 стл.7 стр.1</t>
  </si>
  <si>
    <t>Ф.F6ss разд.1 стл.8 сумма стр.2-5=Ф.F6ss разд.1 стл.8 стр.1</t>
  </si>
  <si>
    <t>Ф.F6ss разд.1 стл.9 сумма стр.2-5=Ф.F6ss разд.1 стл.9 стр.1</t>
  </si>
  <si>
    <t>338818</t>
  </si>
  <si>
    <t>Ф.F6ss разд.5 стл.1 стр.7&lt;=Ф.F6ss разд.5 стл.1 стр.6</t>
  </si>
  <si>
    <t>338819</t>
  </si>
  <si>
    <t>Ф.F6ss разд.4 стл.28 стр.38&lt;=Ф.F6ss разд.4 стл.28 стр.1</t>
  </si>
  <si>
    <t>(ss,vv) раздел 4 стр.38 д.б. меньше или равна разд.4 стр.1 для гр. 28-43</t>
  </si>
  <si>
    <t>Ф.F6ss разд.4 стл.29 стр.38&lt;=Ф.F6ss разд.4 стл.29 стр.1</t>
  </si>
  <si>
    <t>Ф.F6ss разд.4 стл.30 стр.38&lt;=Ф.F6ss разд.4 стл.30 стр.1</t>
  </si>
  <si>
    <t>Ф.F6ss разд.4 стл.31 стр.38&lt;=Ф.F6ss разд.4 стл.31 стр.1</t>
  </si>
  <si>
    <t>Ф.F6ss разд.4 стл.32 стр.38&lt;=Ф.F6ss разд.4 стл.32 стр.1</t>
  </si>
  <si>
    <t>Ф.F6ss разд.4 стл.33 стр.38&lt;=Ф.F6ss разд.4 стл.33 стр.1</t>
  </si>
  <si>
    <t>Ф.F6ss разд.4 стл.34 стр.38&lt;=Ф.F6ss разд.4 стл.34 стр.1</t>
  </si>
  <si>
    <t>Ф.F6ss разд.4 стл.35 стр.38&lt;=Ф.F6ss разд.4 стл.35 стр.1</t>
  </si>
  <si>
    <t>Ф.F6ss разд.4 стл.36 стр.38&lt;=Ф.F6ss разд.4 стл.36 стр.1</t>
  </si>
  <si>
    <t>Ф.F6ss разд.4 стл.37 стр.38&lt;=Ф.F6ss разд.4 стл.37 стр.1</t>
  </si>
  <si>
    <t>Ф.F6ss разд.4 стл.38 стр.38&lt;=Ф.F6ss разд.4 стл.38 стр.1</t>
  </si>
  <si>
    <t>Ф.F6ss разд.4 стл.39 стр.38&lt;=Ф.F6ss разд.4 стл.39 стр.1</t>
  </si>
  <si>
    <t>Ф.F6ss разд.4 стл.40 стр.38&lt;=Ф.F6ss разд.4 стл.40 стр.1</t>
  </si>
  <si>
    <t>Ф.F6ss разд.4 стл.41 стр.38&lt;=Ф.F6ss разд.4 стл.41 стр.1</t>
  </si>
  <si>
    <t>Ф.F6ss разд.4 стл.42 стр.38&lt;=Ф.F6ss разд.4 стл.42 стр.1</t>
  </si>
  <si>
    <t>Ф.F6ss разд.4 стл.43 стр.38&lt;=Ф.F6ss разд.4 стл.43 стр.1</t>
  </si>
  <si>
    <t>338821</t>
  </si>
  <si>
    <t>Ф.F6ss разд.4 стл.28 стр.1=Ф.F6ss разд.4 стл.28 сумма стр.43-45</t>
  </si>
  <si>
    <t>(ss,vv) раздел 4 стр.1 равна сумме стр. 43-45 для граф 28-43</t>
  </si>
  <si>
    <t>Ф.F6ss разд.4 стл.29 стр.1=Ф.F6ss разд.4 стл.29 сумма стр.43-45</t>
  </si>
  <si>
    <t>Ф.F6ss разд.4 стл.30 стр.1=Ф.F6ss разд.4 стл.30 сумма стр.43-45</t>
  </si>
  <si>
    <t>Ф.F6ss разд.4 стл.31 стр.1=Ф.F6ss разд.4 стл.31 сумма стр.43-45</t>
  </si>
  <si>
    <t>Ф.F6ss разд.4 стл.32 стр.1=Ф.F6ss разд.4 стл.32 сумма стр.43-45</t>
  </si>
  <si>
    <t>Ф.F6ss разд.4 стл.33 стр.1=Ф.F6ss разд.4 стл.33 сумма стр.43-45</t>
  </si>
  <si>
    <t>Ф.F6ss разд.4 стл.34 стр.1=Ф.F6ss разд.4 стл.34 сумма стр.43-45</t>
  </si>
  <si>
    <t>Ф.F6ss разд.4 стл.35 стр.1=Ф.F6ss разд.4 стл.35 сумма стр.43-45</t>
  </si>
  <si>
    <t>Ф.F6ss разд.4 стл.36 стр.1=Ф.F6ss разд.4 стл.36 сумма стр.43-45</t>
  </si>
  <si>
    <t>Ф.F6ss разд.4 стл.37 стр.1=Ф.F6ss разд.4 стл.37 сумма стр.43-45</t>
  </si>
  <si>
    <t>Ф.F6ss разд.4 стл.38 стр.1=Ф.F6ss разд.4 стл.38 сумма стр.43-45</t>
  </si>
  <si>
    <t>Ф.F6ss разд.4 стл.39 стр.1=Ф.F6ss разд.4 стл.39 сумма стр.43-45</t>
  </si>
  <si>
    <t>Ф.F6ss разд.4 стл.40 стр.1=Ф.F6ss разд.4 стл.40 сумма стр.43-45</t>
  </si>
  <si>
    <t>Ф.F6ss разд.4 стл.41 стр.1=Ф.F6ss разд.4 стл.41 сумма стр.43-45</t>
  </si>
  <si>
    <t>Ф.F6ss разд.4 стл.42 стр.1=Ф.F6ss разд.4 стл.42 сумма стр.43-45</t>
  </si>
  <si>
    <t>Ф.F6ss разд.4 стл.43 стр.1=Ф.F6ss разд.4 стл.43 сумма стр.43-45</t>
  </si>
  <si>
    <t>338822</t>
  </si>
  <si>
    <t>Ф.F6ss разд.1 стл.8 стр.1&lt;=Ф.F6ss разд.1 стл.7 стр.1</t>
  </si>
  <si>
    <t>Ф.F6ss разд.1 стл.8 стр.2&lt;=Ф.F6ss разд.1 стл.7 стр.2</t>
  </si>
  <si>
    <t>Ф.F6ss разд.1 стл.8 стр.3&lt;=Ф.F6ss разд.1 стл.7 стр.3</t>
  </si>
  <si>
    <t>Ф.F6ss разд.1 стл.8 стр.4&lt;=Ф.F6ss разд.1 стл.7 стр.4</t>
  </si>
  <si>
    <t>Ф.F6ss разд.1 стл.8 стр.5&lt;=Ф.F6ss разд.1 стл.7 стр.5</t>
  </si>
  <si>
    <t>338823</t>
  </si>
  <si>
    <t>Ф.F6ss разд.5 стл.1 сумма стр.20-28=0</t>
  </si>
  <si>
    <t>(r,w,s,g,v) раздел 5 гр.1 стр.20-28 не заполняется</t>
  </si>
  <si>
    <t>338824</t>
  </si>
  <si>
    <t>Ф.F6ss разд.2 стл.1 сумма стр.2-4=Ф.F6ss разд.2 стл.1 стр.1</t>
  </si>
  <si>
    <t>Ф.F6ss разд.2 стл.10 сумма стр.2-4=Ф.F6ss разд.2 стл.10 стр.1</t>
  </si>
  <si>
    <t>Ф.F6ss разд.2 стл.2 сумма стр.2-4=Ф.F6ss разд.2 стл.2 стр.1</t>
  </si>
  <si>
    <t>Ф.F6ss разд.2 стл.3 сумма стр.2-4=Ф.F6ss разд.2 стл.3 стр.1</t>
  </si>
  <si>
    <t>Ф.F6ss разд.2 стл.4 сумма стр.2-4=Ф.F6ss разд.2 стл.4 стр.1</t>
  </si>
  <si>
    <t>Ф.F6ss разд.2 стл.5 сумма стр.2-4=Ф.F6ss разд.2 стл.5 стр.1</t>
  </si>
  <si>
    <t>Ф.F6ss разд.2 стл.6 сумма стр.2-4=Ф.F6ss разд.2 стл.6 стр.1</t>
  </si>
  <si>
    <t>Ф.F6ss разд.2 стл.7 сумма стр.2-4=Ф.F6ss разд.2 стл.7 стр.1</t>
  </si>
  <si>
    <t>Ф.F6ss разд.2 стл.8 сумма стр.2-4=Ф.F6ss разд.2 стл.8 стр.1</t>
  </si>
  <si>
    <t>Ф.F6ss разд.2 стл.9 сумма стр.2-4=Ф.F6ss разд.2 стл.9 стр.1</t>
  </si>
  <si>
    <t>338825</t>
  </si>
  <si>
    <t>Ф.F6ss разд.3 стл.1 стр.1=Ф.F6ss разд.3 сумма стл.2-5 стр.1</t>
  </si>
  <si>
    <t>338826</t>
  </si>
  <si>
    <t>Ф.F6ss разд.4 стл.28 стр.45&lt;=Ф.F6ss разд.4 стл.28 стр.1</t>
  </si>
  <si>
    <t xml:space="preserve">(ss,vv) раздел 4 стр.45 д.б. меньше или равна разд.4 стр.1 </t>
  </si>
  <si>
    <t>Ф.F6ss разд.4 стл.29 стр.45&lt;=Ф.F6ss разд.4 стл.29 стр.1</t>
  </si>
  <si>
    <t>Ф.F6ss разд.4 стл.30 стр.45&lt;=Ф.F6ss разд.4 стл.30 стр.1</t>
  </si>
  <si>
    <t>Ф.F6ss разд.4 стл.31 стр.45&lt;=Ф.F6ss разд.4 стл.31 стр.1</t>
  </si>
  <si>
    <t>Ф.F6ss разд.4 стл.32 стр.45&lt;=Ф.F6ss разд.4 стл.32 стр.1</t>
  </si>
  <si>
    <t>Ф.F6ss разд.4 стл.33 стр.45&lt;=Ф.F6ss разд.4 стл.33 стр.1</t>
  </si>
  <si>
    <t>Ф.F6ss разд.4 стл.34 стр.45&lt;=Ф.F6ss разд.4 стл.34 стр.1</t>
  </si>
  <si>
    <t>Ф.F6ss разд.4 стл.35 стр.45&lt;=Ф.F6ss разд.4 стл.35 стр.1</t>
  </si>
  <si>
    <t>Ф.F6ss разд.4 стл.36 стр.45&lt;=Ф.F6ss разд.4 стл.36 стр.1</t>
  </si>
  <si>
    <t>Ф.F6ss разд.4 стл.37 стр.45&lt;=Ф.F6ss разд.4 стл.37 стр.1</t>
  </si>
  <si>
    <t>Ф.F6ss разд.4 стл.38 стр.45&lt;=Ф.F6ss разд.4 стл.38 стр.1</t>
  </si>
  <si>
    <t>Ф.F6ss разд.4 стл.39 стр.45&lt;=Ф.F6ss разд.4 стл.39 стр.1</t>
  </si>
  <si>
    <t>Ф.F6ss разд.4 стл.40 стр.45&lt;=Ф.F6ss разд.4 стл.40 стр.1</t>
  </si>
  <si>
    <t>Ф.F6ss разд.4 стл.41 стр.45&lt;=Ф.F6ss разд.4 стл.41 стр.1</t>
  </si>
  <si>
    <t>Ф.F6ss разд.4 стл.42 стр.45&lt;=Ф.F6ss разд.4 стл.42 стр.1</t>
  </si>
  <si>
    <t>Ф.F6ss разд.4 стл.43 стр.45&lt;=Ф.F6ss разд.4 стл.43 стр.1</t>
  </si>
  <si>
    <t>338827</t>
  </si>
  <si>
    <t>Ф.F6ss разд.4 стл.31 стр.1&gt;=Ф.F6ss разд.4 стл.31 сумма стр.46-49</t>
  </si>
  <si>
    <t>338828</t>
  </si>
  <si>
    <t>Ф.F6ss разд.1 стл.7 стр.1&gt;=Ф.F6ss разд.1 стл.11 стр.1</t>
  </si>
  <si>
    <t>Ф.F6ss разд.1 стл.7 стр.2&gt;=Ф.F6ss разд.1 стл.11 стр.2</t>
  </si>
  <si>
    <t>Ф.F6ss разд.1 стл.7 стр.3&gt;=Ф.F6ss разд.1 стл.11 стр.3</t>
  </si>
  <si>
    <t>Ф.F6ss разд.1 стл.7 стр.4&gt;=Ф.F6ss разд.1 стл.11 стр.4</t>
  </si>
  <si>
    <t>Ф.F6ss разд.1 стл.7 стр.5&gt;=Ф.F6ss разд.1 стл.11 стр.5</t>
  </si>
  <si>
    <t>338830</t>
  </si>
  <si>
    <t>Ф.F6ss разд.5 стл.1 стр.18=0</t>
  </si>
  <si>
    <t>(ss,vv) раздел 5 стр.18 не заполняется</t>
  </si>
  <si>
    <t>338831</t>
  </si>
  <si>
    <t>Ф.F6ss разд.4 стл.28 стр.40&lt;=Ф.F6ss разд.4 стл.28 стр.1</t>
  </si>
  <si>
    <t>(ss,vv) раздел 4 стр.40 д.б. меньше или равна разд.4 стр.1 для гр. 28-43</t>
  </si>
  <si>
    <t>Ф.F6ss разд.4 стл.29 стр.40&lt;=Ф.F6ss разд.4 стл.29 стр.1</t>
  </si>
  <si>
    <t>Ф.F6ss разд.4 стл.30 стр.40&lt;=Ф.F6ss разд.4 стл.30 стр.1</t>
  </si>
  <si>
    <t>Ф.F6ss разд.4 стл.31 стр.40&lt;=Ф.F6ss разд.4 стл.31 стр.1</t>
  </si>
  <si>
    <t>Ф.F6ss разд.4 стл.32 стр.40&lt;=Ф.F6ss разд.4 стл.32 стр.1</t>
  </si>
  <si>
    <t>Ф.F6ss разд.4 стл.33 стр.40&lt;=Ф.F6ss разд.4 стл.33 стр.1</t>
  </si>
  <si>
    <t>Ф.F6ss разд.4 стл.34 стр.40&lt;=Ф.F6ss разд.4 стл.34 стр.1</t>
  </si>
  <si>
    <t>Ф.F6ss разд.4 стл.35 стр.40&lt;=Ф.F6ss разд.4 стл.35 стр.1</t>
  </si>
  <si>
    <t>Ф.F6ss разд.4 стл.36 стр.40&lt;=Ф.F6ss разд.4 стл.36 стр.1</t>
  </si>
  <si>
    <t>Ф.F6ss разд.4 стл.37 стр.40&lt;=Ф.F6ss разд.4 стл.37 стр.1</t>
  </si>
  <si>
    <t>Ф.F6ss разд.4 стл.38 стр.40&lt;=Ф.F6ss разд.4 стл.38 стр.1</t>
  </si>
  <si>
    <t>Ф.F6ss разд.4 стл.39 стр.40&lt;=Ф.F6ss разд.4 стл.39 стр.1</t>
  </si>
  <si>
    <t>Ф.F6ss разд.4 стл.40 стр.40&lt;=Ф.F6ss разд.4 стл.40 стр.1</t>
  </si>
  <si>
    <t>Ф.F6ss разд.4 стл.41 стр.40&lt;=Ф.F6ss разд.4 стл.41 стр.1</t>
  </si>
  <si>
    <t>Ф.F6ss разд.4 стл.42 стр.40&lt;=Ф.F6ss разд.4 стл.42 стр.1</t>
  </si>
  <si>
    <t>Ф.F6ss разд.4 стл.43 стр.40&lt;=Ф.F6ss разд.4 стл.43 стр.1</t>
  </si>
  <si>
    <t>338832</t>
  </si>
  <si>
    <t>Ф.F6ss разд.4 стл.28 стр.43&lt;=Ф.F6ss разд.4 стл.28 стр.1</t>
  </si>
  <si>
    <t xml:space="preserve">(ss,vv) раздел 4 стр.43 д.б. меньше или равна разд.4 стр.1 </t>
  </si>
  <si>
    <t>Ф.F6ss разд.4 стл.29 стр.43&lt;=Ф.F6ss разд.4 стл.29 стр.1</t>
  </si>
  <si>
    <t>Ф.F6ss разд.4 стл.30 стр.43&lt;=Ф.F6ss разд.4 стл.30 стр.1</t>
  </si>
  <si>
    <t>Ф.F6ss разд.4 стл.31 стр.43&lt;=Ф.F6ss разд.4 стл.31 стр.1</t>
  </si>
  <si>
    <t>Ф.F6ss разд.4 стл.32 стр.43&lt;=Ф.F6ss разд.4 стл.32 стр.1</t>
  </si>
  <si>
    <t>Ф.F6ss разд.4 стл.33 стр.43&lt;=Ф.F6ss разд.4 стл.33 стр.1</t>
  </si>
  <si>
    <t>Ф.F6ss разд.4 стл.34 стр.43&lt;=Ф.F6ss разд.4 стл.34 стр.1</t>
  </si>
  <si>
    <t>Ф.F6ss разд.4 стл.35 стр.43&lt;=Ф.F6ss разд.4 стл.35 стр.1</t>
  </si>
  <si>
    <t>Ф.F6ss разд.4 стл.36 стр.43&lt;=Ф.F6ss разд.4 стл.36 стр.1</t>
  </si>
  <si>
    <t>Ф.F6ss разд.4 стл.37 стр.43&lt;=Ф.F6ss разд.4 стл.37 стр.1</t>
  </si>
  <si>
    <t>Ф.F6ss разд.4 стл.38 стр.43&lt;=Ф.F6ss разд.4 стл.38 стр.1</t>
  </si>
  <si>
    <t>Ф.F6ss разд.4 стл.39 стр.43&lt;=Ф.F6ss разд.4 стл.39 стр.1</t>
  </si>
  <si>
    <t>Ф.F6ss разд.4 стл.40 стр.43&lt;=Ф.F6ss разд.4 стл.40 стр.1</t>
  </si>
  <si>
    <t>Ф.F6ss разд.4 стл.41 стр.43&lt;=Ф.F6ss разд.4 стл.41 стр.1</t>
  </si>
  <si>
    <t>Ф.F6ss разд.4 стл.42 стр.43&lt;=Ф.F6ss разд.4 стл.42 стр.1</t>
  </si>
  <si>
    <t>Ф.F6ss разд.4 стл.43 стр.43&lt;=Ф.F6ss разд.4 стл.43 стр.1</t>
  </si>
  <si>
    <t>338833</t>
  </si>
  <si>
    <t>Ф.F6ss разд.4 стл.35 стр.1=Ф.F6ss разд.4 стл.12 стр.1+Ф.F6ss разд.4 стл.18 стр.1+Ф.F6ss разд.4 сумма стл.24-31 стр.1+Ф.F6ss разд.4 сумма стл.33-34 стр.1</t>
  </si>
  <si>
    <t>Ф.F6ss разд.4 стл.35 стр.10=Ф.F6ss разд.4 стл.12 стр.10+Ф.F6ss разд.4 стл.18 стр.10+Ф.F6ss разд.4 сумма стл.24-31 стр.10+Ф.F6ss разд.4 сумма стл.33-34 стр.10</t>
  </si>
  <si>
    <t>Ф.F6ss разд.4 стл.35 стр.11=Ф.F6ss разд.4 стл.12 стр.11+Ф.F6ss разд.4 стл.18 стр.11+Ф.F6ss разд.4 сумма стл.24-31 стр.11+Ф.F6ss разд.4 сумма стл.33-34 стр.11</t>
  </si>
  <si>
    <t>Ф.F6ss разд.4 стл.35 стр.12=Ф.F6ss разд.4 стл.12 стр.12+Ф.F6ss разд.4 стл.18 стр.12+Ф.F6ss разд.4 сумма стл.24-31 стр.12+Ф.F6ss разд.4 сумма стл.33-34 стр.12</t>
  </si>
  <si>
    <t>Ф.F6ss разд.4 стл.35 стр.13=Ф.F6ss разд.4 стл.12 стр.13+Ф.F6ss разд.4 стл.18 стр.13+Ф.F6ss разд.4 сумма стл.24-31 стр.13+Ф.F6ss разд.4 сумма стл.33-34 стр.13</t>
  </si>
  <si>
    <t>Ф.F6ss разд.4 стл.35 стр.14=Ф.F6ss разд.4 стл.12 стр.14+Ф.F6ss разд.4 стл.18 стр.14+Ф.F6ss разд.4 сумма стл.24-31 стр.14+Ф.F6ss разд.4 сумма стл.33-34 стр.14</t>
  </si>
  <si>
    <t>Ф.F6ss разд.4 стл.35 стр.15=Ф.F6ss разд.4 стл.12 стр.15+Ф.F6ss разд.4 стл.18 стр.15+Ф.F6ss разд.4 сумма стл.24-31 стр.15+Ф.F6ss разд.4 сумма стл.33-34 стр.15</t>
  </si>
  <si>
    <t>Ф.F6ss разд.4 стл.35 стр.16=Ф.F6ss разд.4 стл.12 стр.16+Ф.F6ss разд.4 стл.18 стр.16+Ф.F6ss разд.4 сумма стл.24-31 стр.16+Ф.F6ss разд.4 сумма стл.33-34 стр.16</t>
  </si>
  <si>
    <t>Ф.F6ss разд.4 стл.35 стр.17=Ф.F6ss разд.4 стл.12 стр.17+Ф.F6ss разд.4 стл.18 стр.17+Ф.F6ss разд.4 сумма стл.24-31 стр.17+Ф.F6ss разд.4 сумма стл.33-34 стр.17</t>
  </si>
  <si>
    <t>Ф.F6ss разд.4 стл.35 стр.18=Ф.F6ss разд.4 стл.12 стр.18+Ф.F6ss разд.4 стл.18 стр.18+Ф.F6ss разд.4 сумма стл.24-31 стр.18+Ф.F6ss разд.4 сумма стл.33-34 стр.18</t>
  </si>
  <si>
    <t>Ф.F6ss разд.4 стл.35 стр.19=Ф.F6ss разд.4 стл.12 стр.19+Ф.F6ss разд.4 стл.18 стр.19+Ф.F6ss разд.4 сумма стл.24-31 стр.19+Ф.F6ss разд.4 сумма стл.33-34 стр.19</t>
  </si>
  <si>
    <t>Ф.F6ss разд.4 стл.35 стр.2=Ф.F6ss разд.4 стл.12 стр.2+Ф.F6ss разд.4 стл.18 стр.2+Ф.F6ss разд.4 сумма стл.24-31 стр.2+Ф.F6ss разд.4 сумма стл.33-34 стр.2</t>
  </si>
  <si>
    <t>Ф.F6ss разд.4 стл.35 стр.20=Ф.F6ss разд.4 стл.12 стр.20+Ф.F6ss разд.4 стл.18 стр.20+Ф.F6ss разд.4 сумма стл.24-31 стр.20+Ф.F6ss разд.4 сумма стл.33-34 стр.20</t>
  </si>
  <si>
    <t>Ф.F6ss разд.4 стл.35 стр.21=Ф.F6ss разд.4 стл.12 стр.21+Ф.F6ss разд.4 стл.18 стр.21+Ф.F6ss разд.4 сумма стл.24-31 стр.21+Ф.F6ss разд.4 сумма стл.33-34 стр.21</t>
  </si>
  <si>
    <t>Ф.F6ss разд.4 стл.35 стр.22=Ф.F6ss разд.4 стл.12 стр.22+Ф.F6ss разд.4 стл.18 стр.22+Ф.F6ss разд.4 сумма стл.24-31 стр.22+Ф.F6ss разд.4 сумма стл.33-34 стр.22</t>
  </si>
  <si>
    <t>Ф.F6ss разд.4 стл.35 стр.23=Ф.F6ss разд.4 стл.12 стр.23+Ф.F6ss разд.4 стл.18 стр.23+Ф.F6ss разд.4 сумма стл.24-31 стр.23+Ф.F6ss разд.4 сумма стл.33-34 стр.23</t>
  </si>
  <si>
    <t>Ф.F6ss разд.4 стл.35 стр.24=Ф.F6ss разд.4 стл.12 стр.24+Ф.F6ss разд.4 стл.18 стр.24+Ф.F6ss разд.4 сумма стл.24-31 стр.24+Ф.F6ss разд.4 сумма стл.33-34 стр.24</t>
  </si>
  <si>
    <t>Ф.F6ss разд.4 стл.35 стр.25=Ф.F6ss разд.4 стл.12 стр.25+Ф.F6ss разд.4 стл.18 стр.25+Ф.F6ss разд.4 сумма стл.24-31 стр.25+Ф.F6ss разд.4 сумма стл.33-34 стр.25</t>
  </si>
  <si>
    <t>Ф.F6ss разд.4 стл.35 стр.26=Ф.F6ss разд.4 стл.12 стр.26+Ф.F6ss разд.4 стл.18 стр.26+Ф.F6ss разд.4 сумма стл.24-31 стр.26+Ф.F6ss разд.4 сумма стл.33-34 стр.26</t>
  </si>
  <si>
    <t>Ф.F6ss разд.4 стл.35 стр.27=Ф.F6ss разд.4 стл.12 стр.27+Ф.F6ss разд.4 стл.18 стр.27+Ф.F6ss разд.4 сумма стл.24-31 стр.27+Ф.F6ss разд.4 сумма стл.33-34 стр.27</t>
  </si>
  <si>
    <t>Ф.F6ss разд.4 стл.35 стр.28=Ф.F6ss разд.4 стл.12 стр.28+Ф.F6ss разд.4 стл.18 стр.28+Ф.F6ss разд.4 сумма стл.24-31 стр.28+Ф.F6ss разд.4 сумма стл.33-34 стр.28</t>
  </si>
  <si>
    <t>Ф.F6ss разд.4 стл.35 стр.29=Ф.F6ss разд.4 стл.12 стр.29+Ф.F6ss разд.4 стл.18 стр.29+Ф.F6ss разд.4 сумма стл.24-31 стр.29+Ф.F6ss разд.4 сумма стл.33-34 стр.29</t>
  </si>
  <si>
    <t>Ф.F6ss разд.4 стл.35 стр.3=Ф.F6ss разд.4 стл.12 стр.3+Ф.F6ss разд.4 стл.18 стр.3+Ф.F6ss разд.4 сумма стл.24-31 стр.3+Ф.F6ss разд.4 сумма стл.33-34 стр.3</t>
  </si>
  <si>
    <t>Ф.F6ss разд.4 стл.35 стр.30=Ф.F6ss разд.4 стл.12 стр.30+Ф.F6ss разд.4 стл.18 стр.30+Ф.F6ss разд.4 сумма стл.24-31 стр.30+Ф.F6ss разд.4 сумма стл.33-34 стр.30</t>
  </si>
  <si>
    <t>Ф.F6ss разд.4 стл.35 стр.31=Ф.F6ss разд.4 стл.12 стр.31+Ф.F6ss разд.4 стл.18 стр.31+Ф.F6ss разд.4 сумма стл.24-31 стр.31+Ф.F6ss разд.4 сумма стл.33-34 стр.31</t>
  </si>
  <si>
    <t>Ф.F6ss разд.4 стл.35 стр.32=Ф.F6ss разд.4 стл.12 стр.32+Ф.F6ss разд.4 стл.18 стр.32+Ф.F6ss разд.4 сумма стл.24-31 стр.32+Ф.F6ss разд.4 сумма стл.33-34 стр.32</t>
  </si>
  <si>
    <t>Ф.F6ss разд.4 стл.35 стр.33=Ф.F6ss разд.4 стл.12 стр.33+Ф.F6ss разд.4 стл.18 стр.33+Ф.F6ss разд.4 сумма стл.24-31 стр.33+Ф.F6ss разд.4 сумма стл.33-34 стр.33</t>
  </si>
  <si>
    <t>Ф.F6ss разд.4 стл.35 стр.34=Ф.F6ss разд.4 стл.12 стр.34+Ф.F6ss разд.4 стл.18 стр.34+Ф.F6ss разд.4 сумма стл.24-31 стр.34+Ф.F6ss разд.4 сумма стл.33-34 стр.34</t>
  </si>
  <si>
    <t>Ф.F6ss разд.4 стл.35 стр.35=Ф.F6ss разд.4 стл.12 стр.35+Ф.F6ss разд.4 стл.18 стр.35+Ф.F6ss разд.4 сумма стл.24-31 стр.35+Ф.F6ss разд.4 сумма стл.33-34 стр.35</t>
  </si>
  <si>
    <t>Ф.F6ss разд.4 стл.35 стр.36=Ф.F6ss разд.4 стл.12 стр.36+Ф.F6ss разд.4 стл.18 стр.36+Ф.F6ss разд.4 сумма стл.24-31 стр.36+Ф.F6ss разд.4 сумма стл.33-34 стр.36</t>
  </si>
  <si>
    <t>Ф.F6ss разд.4 стл.35 стр.37=Ф.F6ss разд.4 стл.12 стр.37+Ф.F6ss разд.4 стл.18 стр.37+Ф.F6ss разд.4 сумма стл.24-31 стр.37+Ф.F6ss разд.4 сумма стл.33-34 стр.37</t>
  </si>
  <si>
    <t>Ф.F6ss разд.4 стл.35 стр.38=Ф.F6ss разд.4 стл.12 стр.38+Ф.F6ss разд.4 стл.18 стр.38+Ф.F6ss разд.4 сумма стл.24-31 стр.38+Ф.F6ss разд.4 сумма стл.33-34 стр.38</t>
  </si>
  <si>
    <t>Ф.F6ss разд.4 стл.35 стр.39=Ф.F6ss разд.4 стл.12 стр.39+Ф.F6ss разд.4 стл.18 стр.39+Ф.F6ss разд.4 сумма стл.24-31 стр.39+Ф.F6ss разд.4 сумма стл.33-34 стр.39</t>
  </si>
  <si>
    <t>Ф.F6ss разд.4 стл.35 стр.4=Ф.F6ss разд.4 стл.12 стр.4+Ф.F6ss разд.4 стл.18 стр.4+Ф.F6ss разд.4 сумма стл.24-31 стр.4+Ф.F6ss разд.4 сумма стл.33-34 стр.4</t>
  </si>
  <si>
    <t>Ф.F6ss разд.4 стл.35 стр.40=Ф.F6ss разд.4 стл.12 стр.40+Ф.F6ss разд.4 стл.18 стр.40+Ф.F6ss разд.4 сумма стл.24-31 стр.40+Ф.F6ss разд.4 сумма стл.33-34 стр.40</t>
  </si>
  <si>
    <t>Ф.F6ss разд.4 стл.35 стр.41=Ф.F6ss разд.4 стл.12 стр.41+Ф.F6ss разд.4 стл.18 стр.41+Ф.F6ss разд.4 сумма стл.24-31 стр.41+Ф.F6ss разд.4 сумма стл.33-34 стр.41</t>
  </si>
  <si>
    <t>Ф.F6ss разд.4 стл.35 стр.42=Ф.F6ss разд.4 стл.12 стр.42+Ф.F6ss разд.4 стл.18 стр.42+Ф.F6ss разд.4 сумма стл.24-31 стр.42+Ф.F6ss разд.4 сумма стл.33-34 стр.42</t>
  </si>
  <si>
    <t>Ф.F6ss разд.4 стл.35 стр.43=Ф.F6ss разд.4 стл.12 стр.43+Ф.F6ss разд.4 стл.18 стр.43+Ф.F6ss разд.4 сумма стл.24-31 стр.43+Ф.F6ss разд.4 сумма стл.33-34 стр.43</t>
  </si>
  <si>
    <t>Ф.F6ss разд.4 стл.35 стр.44=Ф.F6ss разд.4 стл.12 стр.44+Ф.F6ss разд.4 стл.18 стр.44+Ф.F6ss разд.4 сумма стл.24-31 стр.44+Ф.F6ss разд.4 сумма стл.33-34 стр.44</t>
  </si>
  <si>
    <t>Ф.F6ss разд.4 стл.35 стр.45=Ф.F6ss разд.4 стл.12 стр.45+Ф.F6ss разд.4 стл.18 стр.45+Ф.F6ss разд.4 сумма стл.24-31 стр.45+Ф.F6ss разд.4 сумма стл.33-34 стр.45</t>
  </si>
  <si>
    <t>Ф.F6ss разд.4 стл.35 стр.46=Ф.F6ss разд.4 стл.12 стр.46+Ф.F6ss разд.4 стл.18 стр.46+Ф.F6ss разд.4 сумма стл.24-31 стр.46+Ф.F6ss разд.4 сумма стл.33-34 стр.46</t>
  </si>
  <si>
    <t>Ф.F6ss разд.4 стл.35 стр.47=Ф.F6ss разд.4 стл.12 стр.47+Ф.F6ss разд.4 стл.18 стр.47+Ф.F6ss разд.4 сумма стл.24-31 стр.47+Ф.F6ss разд.4 сумма стл.33-34 стр.47</t>
  </si>
  <si>
    <t>Ф.F6ss разд.4 стл.35 стр.48=Ф.F6ss разд.4 стл.12 стр.48+Ф.F6ss разд.4 стл.18 стр.48+Ф.F6ss разд.4 сумма стл.24-31 стр.48+Ф.F6ss разд.4 сумма стл.33-34 стр.48</t>
  </si>
  <si>
    <t>Ф.F6ss разд.4 стл.35 стр.49=Ф.F6ss разд.4 стл.12 стр.49+Ф.F6ss разд.4 стл.18 стр.49+Ф.F6ss разд.4 сумма стл.24-31 стр.49+Ф.F6ss разд.4 сумма стл.33-34 стр.49</t>
  </si>
  <si>
    <t>Ф.F6ss разд.4 стл.35 стр.5=Ф.F6ss разд.4 стл.12 стр.5+Ф.F6ss разд.4 стл.18 стр.5+Ф.F6ss разд.4 сумма стл.24-31 стр.5+Ф.F6ss разд.4 сумма стл.33-34 стр.5</t>
  </si>
  <si>
    <t>Ф.F6ss разд.4 стл.35 стр.50=Ф.F6ss разд.4 стл.12 стр.50+Ф.F6ss разд.4 стл.18 стр.50+Ф.F6ss разд.4 сумма стл.24-31 стр.50+Ф.F6ss разд.4 сумма стл.33-34 стр.50</t>
  </si>
  <si>
    <t>Ф.F6ss разд.4 стл.35 стр.51=Ф.F6ss разд.4 стл.12 стр.51+Ф.F6ss разд.4 стл.18 стр.51+Ф.F6ss разд.4 сумма стл.24-31 стр.51+Ф.F6ss разд.4 сумма стл.33-34 стр.51</t>
  </si>
  <si>
    <t>Ф.F6ss разд.4 стл.35 стр.52=Ф.F6ss разд.4 стл.12 стр.52+Ф.F6ss разд.4 стл.18 стр.52+Ф.F6ss разд.4 сумма стл.24-31 стр.52+Ф.F6ss разд.4 сумма стл.33-34 стр.52</t>
  </si>
  <si>
    <t>Ф.F6ss разд.4 стл.35 стр.53=Ф.F6ss разд.4 стл.12 стр.53+Ф.F6ss разд.4 стл.18 стр.53+Ф.F6ss разд.4 сумма стл.24-31 стр.53+Ф.F6ss разд.4 сумма стл.33-34 стр.53</t>
  </si>
  <si>
    <t>Ф.F6ss разд.4 стл.35 стр.54=Ф.F6ss разд.4 стл.12 стр.54+Ф.F6ss разд.4 стл.18 стр.54+Ф.F6ss разд.4 сумма стл.24-31 стр.54+Ф.F6ss разд.4 сумма стл.33-34 стр.54</t>
  </si>
  <si>
    <t>Ф.F6ss разд.4 стл.35 стр.55=Ф.F6ss разд.4 стл.12 стр.55+Ф.F6ss разд.4 стл.18 стр.55+Ф.F6ss разд.4 сумма стл.24-31 стр.55+Ф.F6ss разд.4 сумма стл.33-34 стр.55</t>
  </si>
  <si>
    <t>Ф.F6ss разд.4 стл.35 стр.56=Ф.F6ss разд.4 стл.12 стр.56+Ф.F6ss разд.4 стл.18 стр.56+Ф.F6ss разд.4 сумма стл.24-31 стр.56+Ф.F6ss разд.4 сумма стл.33-34 стр.56</t>
  </si>
  <si>
    <t>Ф.F6ss разд.4 стл.35 стр.57=Ф.F6ss разд.4 стл.12 стр.57+Ф.F6ss разд.4 стл.18 стр.57+Ф.F6ss разд.4 сумма стл.24-31 стр.57+Ф.F6ss разд.4 сумма стл.33-34 стр.57</t>
  </si>
  <si>
    <t>Ф.F6ss разд.4 стл.35 стр.6=Ф.F6ss разд.4 стл.12 стр.6+Ф.F6ss разд.4 стл.18 стр.6+Ф.F6ss разд.4 сумма стл.24-31 стр.6+Ф.F6ss разд.4 сумма стл.33-34 стр.6</t>
  </si>
  <si>
    <t>Ф.F6ss разд.4 стл.35 стр.7=Ф.F6ss разд.4 стл.12 стр.7+Ф.F6ss разд.4 стл.18 стр.7+Ф.F6ss разд.4 сумма стл.24-31 стр.7+Ф.F6ss разд.4 сумма стл.33-34 стр.7</t>
  </si>
  <si>
    <t>Ф.F6ss разд.4 стл.35 стр.8=Ф.F6ss разд.4 стл.12 стр.8+Ф.F6ss разд.4 стл.18 стр.8+Ф.F6ss разд.4 сумма стл.24-31 стр.8+Ф.F6ss разд.4 сумма стл.33-34 стр.8</t>
  </si>
  <si>
    <t>Ф.F6ss разд.4 стл.35 стр.9=Ф.F6ss разд.4 стл.12 стр.9+Ф.F6ss разд.4 стл.18 стр.9+Ф.F6ss разд.4 сумма стл.24-31 стр.9+Ф.F6ss разд.4 сумма стл.33-34 стр.9</t>
  </si>
  <si>
    <t>338837</t>
  </si>
  <si>
    <t>Ф.F6ss разд.4 стл.28 стр.41&lt;=Ф.F6ss разд.4 стл.28 стр.1</t>
  </si>
  <si>
    <t>(ss,vv) раздел 4 стр.41 д.б. меньше или равна разд.4 стр.1 для гр. 28-43</t>
  </si>
  <si>
    <t>Ф.F6ss разд.4 стл.29 стр.41&lt;=Ф.F6ss разд.4 стл.29 стр.1</t>
  </si>
  <si>
    <t>Ф.F6ss разд.4 стл.30 стр.41&lt;=Ф.F6ss разд.4 стл.30 стр.1</t>
  </si>
  <si>
    <t>Ф.F6ss разд.4 стл.31 стр.41&lt;=Ф.F6ss разд.4 стл.31 стр.1</t>
  </si>
  <si>
    <t>Ф.F6ss разд.4 стл.32 стр.41&lt;=Ф.F6ss разд.4 стл.32 стр.1</t>
  </si>
  <si>
    <t>Ф.F6ss разд.4 стл.33 стр.41&lt;=Ф.F6ss разд.4 стл.33 стр.1</t>
  </si>
  <si>
    <t>Ф.F6ss разд.4 стл.34 стр.41&lt;=Ф.F6ss разд.4 стл.34 стр.1</t>
  </si>
  <si>
    <t>Ф.F6ss разд.4 стл.35 стр.41&lt;=Ф.F6ss разд.4 стл.35 стр.1</t>
  </si>
  <si>
    <t>Ф.F6ss разд.4 стл.36 стр.41&lt;=Ф.F6ss разд.4 стл.36 стр.1</t>
  </si>
  <si>
    <t>Ф.F6ss разд.4 стл.37 стр.41&lt;=Ф.F6ss разд.4 стл.37 стр.1</t>
  </si>
  <si>
    <t>Ф.F6ss разд.4 стл.38 стр.41&lt;=Ф.F6ss разд.4 стл.38 стр.1</t>
  </si>
  <si>
    <t>Ф.F6ss разд.4 стл.39 стр.41&lt;=Ф.F6ss разд.4 стл.39 стр.1</t>
  </si>
  <si>
    <t>Ф.F6ss разд.4 стл.40 стр.41&lt;=Ф.F6ss разд.4 стл.40 стр.1</t>
  </si>
  <si>
    <t>Ф.F6ss разд.4 стл.41 стр.41&lt;=Ф.F6ss разд.4 стл.41 стр.1</t>
  </si>
  <si>
    <t>Ф.F6ss разд.4 стл.42 стр.41&lt;=Ф.F6ss разд.4 стл.42 стр.1</t>
  </si>
  <si>
    <t>Ф.F6ss разд.4 стл.43 стр.41&lt;=Ф.F6ss разд.4 стл.43 стр.1</t>
  </si>
  <si>
    <t>338838</t>
  </si>
  <si>
    <t>Ф.F6ss разд.1 сумма стл.1-2 стр.1=Ф.F6ss разд.1 сумма стл.6-7 стр.1+Ф.F6ss разд.1 стл.9 стр.1</t>
  </si>
  <si>
    <t>Ф.F6ss разд.1 сумма стл.1-2 стр.2=Ф.F6ss разд.1 сумма стл.6-7 стр.2+Ф.F6ss разд.1 стл.9 стр.2</t>
  </si>
  <si>
    <t>Ф.F6ss разд.1 сумма стл.1-2 стр.3=Ф.F6ss разд.1 сумма стл.6-7 стр.3+Ф.F6ss разд.1 стл.9 стр.3</t>
  </si>
  <si>
    <t>Ф.F6ss разд.1 сумма стл.1-2 стр.4=Ф.F6ss разд.1 сумма стл.6-7 стр.4+Ф.F6ss разд.1 стл.9 стр.4</t>
  </si>
  <si>
    <t>Ф.F6ss разд.1 сумма стл.1-2 стр.5=Ф.F6ss разд.1 сумма стл.6-7 стр.5+Ф.F6ss разд.1 стл.9 стр.5</t>
  </si>
  <si>
    <t>338839</t>
  </si>
  <si>
    <t>Ф.F6ss разд.2 стл.1 стр.1=Ф.F6ss разд.4 стл.35 стр.1</t>
  </si>
  <si>
    <t>338840</t>
  </si>
  <si>
    <t>Ф.F6ss разд.4 стл.35 стр.1=Ф.F6ss разд.2 стл.1 стр.1</t>
  </si>
  <si>
    <t>(ss,vv) раздел 4 стр.1 гр.35 ИТОГО  д.б. равна разд.2 стр.1 гр.1</t>
  </si>
  <si>
    <t>338841</t>
  </si>
  <si>
    <t>Ф.F6ss разд.1 стл.2 стр.1=Ф.F6ss разд.1 сумма стл.3-5 стр.1</t>
  </si>
  <si>
    <t>Ф.F6ss разд.1 стл.2 стр.2=Ф.F6ss разд.1 сумма стл.3-5 стр.2</t>
  </si>
  <si>
    <t>Ф.F6ss разд.1 стл.2 стр.3=Ф.F6ss разд.1 сумма стл.3-5 стр.3</t>
  </si>
  <si>
    <t>Ф.F6ss разд.1 стл.2 стр.4=Ф.F6ss разд.1 сумма стл.3-5 стр.4</t>
  </si>
  <si>
    <t>Ф.F6ss разд.1 стл.2 стр.5=Ф.F6ss разд.1 сумма стл.3-5 стр.5</t>
  </si>
  <si>
    <t>338842</t>
  </si>
  <si>
    <t>Ф.F6ss разд.1 стл.10 стр.1&gt;=Ф.F6ss разд.1 стл.9 стр.1</t>
  </si>
  <si>
    <t>Ф.F6ss разд.1 стл.10 стр.2&gt;=Ф.F6ss разд.1 стл.9 стр.2</t>
  </si>
  <si>
    <t>Ф.F6ss разд.1 стл.10 стр.3&gt;=Ф.F6ss разд.1 стл.9 стр.3</t>
  </si>
  <si>
    <t>Ф.F6ss разд.1 стл.10 стр.4&gt;=Ф.F6ss разд.1 стл.9 стр.4</t>
  </si>
  <si>
    <t>Ф.F6ss разд.1 стл.10 стр.5&gt;=Ф.F6ss разд.1 стл.9 стр.5</t>
  </si>
  <si>
    <t>338843</t>
  </si>
  <si>
    <t>Ф.F6ss разд.5 стл.1 стр.6=Ф.F6ss разд.7 стл.2 стр.1+Ф.F6ss разд.7 стл.7 стр.1+Ф.F6ss разд.8 стл.2 стр.1+Ф.F6ss разд.8 стл.7 стр.1</t>
  </si>
  <si>
    <t>338844</t>
  </si>
  <si>
    <t>Ф.F6ss разд.2 стл.1 стр.1&gt;=Ф.F6ss разд.1 стл.7 стр.2</t>
  </si>
  <si>
    <t>338846</t>
  </si>
  <si>
    <t>Ф.F6ss разд.5 стл.1 стр.6+Ф.F6ss разд.5 стл.1 сумма стр.10-11&lt;=Ф.F6ss разд.4 стл.30 стр.1</t>
  </si>
  <si>
    <t>338847</t>
  </si>
  <si>
    <t>Ф.F6ss разд.4 стл.28 стр.42&lt;=Ф.F6ss разд.4 стл.28 стр.1</t>
  </si>
  <si>
    <t xml:space="preserve">(ss,vv) раздел 4 стр.42 д.б. меньше или равна разд.4 стр.1 </t>
  </si>
  <si>
    <t>Ф.F6ss разд.4 стл.29 стр.42&lt;=Ф.F6ss разд.4 стл.29 стр.1</t>
  </si>
  <si>
    <t>Ф.F6ss разд.4 стл.30 стр.42&lt;=Ф.F6ss разд.4 стл.30 стр.1</t>
  </si>
  <si>
    <t>Ф.F6ss разд.4 стл.31 стр.42&lt;=Ф.F6ss разд.4 стл.31 стр.1</t>
  </si>
  <si>
    <t>Ф.F6ss разд.4 стл.32 стр.42&lt;=Ф.F6ss разд.4 стл.32 стр.1</t>
  </si>
  <si>
    <t>Ф.F6ss разд.4 стл.33 стр.42&lt;=Ф.F6ss разд.4 стл.33 стр.1</t>
  </si>
  <si>
    <t>Ф.F6ss разд.4 стл.34 стр.42&lt;=Ф.F6ss разд.4 стл.34 стр.1</t>
  </si>
  <si>
    <t>Ф.F6ss разд.4 стл.35 стр.42&lt;=Ф.F6ss разд.4 стл.35 стр.1</t>
  </si>
  <si>
    <t>Ф.F6ss разд.4 стл.36 стр.42&lt;=Ф.F6ss разд.4 стл.36 стр.1</t>
  </si>
  <si>
    <t>Ф.F6ss разд.4 стл.37 стр.42&lt;=Ф.F6ss разд.4 стл.37 стр.1</t>
  </si>
  <si>
    <t>Ф.F6ss разд.4 стл.38 стр.42&lt;=Ф.F6ss разд.4 стл.38 стр.1</t>
  </si>
  <si>
    <t>Ф.F6ss разд.4 стл.39 стр.42&lt;=Ф.F6ss разд.4 стл.39 стр.1</t>
  </si>
  <si>
    <t>Ф.F6ss разд.4 стл.40 стр.42&lt;=Ф.F6ss разд.4 стл.40 стр.1</t>
  </si>
  <si>
    <t>Ф.F6ss разд.4 стл.41 стр.42&lt;=Ф.F6ss разд.4 стл.41 стр.1</t>
  </si>
  <si>
    <t>Ф.F6ss разд.4 стл.42 стр.42&lt;=Ф.F6ss разд.4 стл.42 стр.1</t>
  </si>
  <si>
    <t>Ф.F6ss разд.4 стл.43 стр.42&lt;=Ф.F6ss разд.4 стл.43 стр.1</t>
  </si>
  <si>
    <t>338848</t>
  </si>
  <si>
    <t>Ф.F6ss разд.2 стл.9 стр.1&gt;=Ф.F6ss разд.7 стл.1 стр.1+Ф.F6ss разд.7 стл.6 стр.1+Ф.F6ss разд.8 стл.1 стр.1+Ф.F6ss разд.8 стл.6 стр.1</t>
  </si>
  <si>
    <t>338856</t>
  </si>
  <si>
    <t>Ф.F6ss разд.9 сумма стл.1-43 сумма стр.1-104=0</t>
  </si>
  <si>
    <t>338857</t>
  </si>
  <si>
    <t>Ф.F6ss разд.4 стл.28 сумма стр.54-55=0</t>
  </si>
  <si>
    <t>(ss,vv) раздел 4 графы 28-29 по стр.54-55 не заполняются</t>
  </si>
  <si>
    <t>Ф.F6ss разд.4 стл.29 сумма стр.54-55=0</t>
  </si>
  <si>
    <t>338861</t>
  </si>
  <si>
    <t>Ф.F6ss разд.8 стл.1 стр.6&lt;=Ф.F6ss разд.8 стл.1 стр.1</t>
  </si>
  <si>
    <t>Ф.F6ss разд.8 стл.10 стр.6&lt;=Ф.F6ss разд.8 стл.10 стр.1</t>
  </si>
  <si>
    <t>Ф.F6ss разд.8 стл.2 стр.6&lt;=Ф.F6ss разд.8 стл.2 стр.1</t>
  </si>
  <si>
    <t>Ф.F6ss разд.8 стл.3 стр.6&lt;=Ф.F6ss разд.8 стл.3 стр.1</t>
  </si>
  <si>
    <t>Ф.F6ss разд.8 стл.4 стр.6&lt;=Ф.F6ss разд.8 стл.4 стр.1</t>
  </si>
  <si>
    <t>Ф.F6ss разд.8 стл.5 стр.6&lt;=Ф.F6ss разд.8 стл.5 стр.1</t>
  </si>
  <si>
    <t>Ф.F6ss разд.8 стл.6 стр.6&lt;=Ф.F6ss разд.8 стл.6 стр.1</t>
  </si>
  <si>
    <t>Ф.F6ss разд.8 стл.7 стр.6&lt;=Ф.F6ss разд.8 стл.7 стр.1</t>
  </si>
  <si>
    <t>Ф.F6ss разд.8 стл.8 стр.6&lt;=Ф.F6ss разд.8 стл.8 стр.1</t>
  </si>
  <si>
    <t>Ф.F6ss разд.8 стл.9 стр.6&lt;=Ф.F6ss разд.8 стл.9 стр.1</t>
  </si>
  <si>
    <t>338862</t>
  </si>
  <si>
    <t>Ф.F6ss разд.7 стл.1 стр.1=Ф.F6ss разд.7 стл.1 сумма стр.2-5</t>
  </si>
  <si>
    <t>Ф.F6ss разд.7 стл.10 стр.1=Ф.F6ss разд.7 стл.10 сумма стр.2-5</t>
  </si>
  <si>
    <t>Ф.F6ss разд.7 стл.2 стр.1=Ф.F6ss разд.7 стл.2 сумма стр.2-5</t>
  </si>
  <si>
    <t>Ф.F6ss разд.7 стл.3 стр.1=Ф.F6ss разд.7 стл.3 сумма стр.2-5</t>
  </si>
  <si>
    <t>Ф.F6ss разд.7 стл.4 стр.1=Ф.F6ss разд.7 стл.4 сумма стр.2-5</t>
  </si>
  <si>
    <t>Ф.F6ss разд.7 стл.5 стр.1=Ф.F6ss разд.7 стл.5 сумма стр.2-5</t>
  </si>
  <si>
    <t>Ф.F6ss разд.7 стл.6 стр.1=Ф.F6ss разд.7 стл.6 сумма стр.2-5</t>
  </si>
  <si>
    <t>Ф.F6ss разд.7 стл.7 стр.1=Ф.F6ss разд.7 стл.7 сумма стр.2-5</t>
  </si>
  <si>
    <t>Ф.F6ss разд.7 стл.8 стр.1=Ф.F6ss разд.7 стл.8 сумма стр.2-5</t>
  </si>
  <si>
    <t>Ф.F6ss разд.7 стл.9 стр.1=Ф.F6ss разд.7 стл.9 сумма стр.2-5</t>
  </si>
  <si>
    <t>338863</t>
  </si>
  <si>
    <t>Ф.F6ss разд.7 стл.1 стр.5&lt;=Ф.F6ss разд.7 стл.1 стр.1</t>
  </si>
  <si>
    <t>Ф.F6ss разд.7 стл.10 стр.5&lt;=Ф.F6ss разд.7 стл.10 стр.1</t>
  </si>
  <si>
    <t>Ф.F6ss разд.7 стл.2 стр.5&lt;=Ф.F6ss разд.7 стл.2 стр.1</t>
  </si>
  <si>
    <t>Ф.F6ss разд.7 стл.3 стр.5&lt;=Ф.F6ss разд.7 стл.3 стр.1</t>
  </si>
  <si>
    <t>Ф.F6ss разд.7 стл.4 стр.5&lt;=Ф.F6ss разд.7 стл.4 стр.1</t>
  </si>
  <si>
    <t>Ф.F6ss разд.7 стл.5 стр.5&lt;=Ф.F6ss разд.7 стл.5 стр.1</t>
  </si>
  <si>
    <t>Ф.F6ss разд.7 стл.6 стр.5&lt;=Ф.F6ss разд.7 стл.6 стр.1</t>
  </si>
  <si>
    <t>Ф.F6ss разд.7 стл.7 стр.5&lt;=Ф.F6ss разд.7 стл.7 стр.1</t>
  </si>
  <si>
    <t>Ф.F6ss разд.7 стл.8 стр.5&lt;=Ф.F6ss разд.7 стл.8 стр.1</t>
  </si>
  <si>
    <t>Ф.F6ss разд.7 стл.9 стр.5&lt;=Ф.F6ss разд.7 стл.9 стр.1</t>
  </si>
  <si>
    <t>338864</t>
  </si>
  <si>
    <t>Ф.F6ss разд.8 стл.1 стр.7&lt;=Ф.F6ss разд.8 стл.1 стр.1</t>
  </si>
  <si>
    <t>Ф.F6ss разд.8 стл.10 стр.7&lt;=Ф.F6ss разд.8 стл.10 стр.1</t>
  </si>
  <si>
    <t>Ф.F6ss разд.8 стл.2 стр.7&lt;=Ф.F6ss разд.8 стл.2 стр.1</t>
  </si>
  <si>
    <t>Ф.F6ss разд.8 стл.3 стр.7&lt;=Ф.F6ss разд.8 стл.3 стр.1</t>
  </si>
  <si>
    <t>Ф.F6ss разд.8 стл.4 стр.7&lt;=Ф.F6ss разд.8 стл.4 стр.1</t>
  </si>
  <si>
    <t>Ф.F6ss разд.8 стл.5 стр.7&lt;=Ф.F6ss разд.8 стл.5 стр.1</t>
  </si>
  <si>
    <t>Ф.F6ss разд.8 стл.6 стр.7&lt;=Ф.F6ss разд.8 стл.6 стр.1</t>
  </si>
  <si>
    <t>Ф.F6ss разд.8 стл.7 стр.7&lt;=Ф.F6ss разд.8 стл.7 стр.1</t>
  </si>
  <si>
    <t>Ф.F6ss разд.8 стл.8 стр.7&lt;=Ф.F6ss разд.8 стл.8 стр.1</t>
  </si>
  <si>
    <t>Ф.F6ss разд.8 стл.9 стр.7&lt;=Ф.F6ss разд.8 стл.9 стр.1</t>
  </si>
  <si>
    <t>338865</t>
  </si>
  <si>
    <t>Ф.F6ss разд.8 стл.1 стр.1=Ф.F6ss разд.8 стл.1 сумма стр.2-5</t>
  </si>
  <si>
    <t>Ф.F6ss разд.8 стл.10 стр.1=Ф.F6ss разд.8 стл.10 сумма стр.2-5</t>
  </si>
  <si>
    <t>Ф.F6ss разд.8 стл.2 стр.1=Ф.F6ss разд.8 стл.2 сумма стр.2-5</t>
  </si>
  <si>
    <t>Ф.F6ss разд.8 стл.3 стр.1=Ф.F6ss разд.8 стл.3 сумма стр.2-5</t>
  </si>
  <si>
    <t>Ф.F6ss разд.8 стл.4 стр.1=Ф.F6ss разд.8 стл.4 сумма стр.2-5</t>
  </si>
  <si>
    <t>Ф.F6ss разд.8 стл.5 стр.1=Ф.F6ss разд.8 стл.5 сумма стр.2-5</t>
  </si>
  <si>
    <t>Ф.F6ss разд.8 стл.6 стр.1=Ф.F6ss разд.8 стл.6 сумма стр.2-5</t>
  </si>
  <si>
    <t>Ф.F6ss разд.8 стл.7 стр.1=Ф.F6ss разд.8 стл.7 сумма стр.2-5</t>
  </si>
  <si>
    <t>Ф.F6ss разд.8 стл.8 стр.1=Ф.F6ss разд.8 стл.8 сумма стр.2-5</t>
  </si>
  <si>
    <t>Ф.F6ss разд.8 стл.9 стр.1=Ф.F6ss разд.8 стл.9 сумма стр.2-5</t>
  </si>
  <si>
    <t>338866</t>
  </si>
  <si>
    <t>Ф.F6ss разд.7 стл.10 стр.1&lt;=Ф.F6ss разд.7 стл.6 стр.1</t>
  </si>
  <si>
    <t>Ф.F6ss разд.7 стл.10 стр.2&lt;=Ф.F6ss разд.7 стл.6 стр.2</t>
  </si>
  <si>
    <t>Ф.F6ss разд.7 стл.10 стр.3&lt;=Ф.F6ss разд.7 стл.6 стр.3</t>
  </si>
  <si>
    <t>Ф.F6ss разд.7 стл.10 стр.4&lt;=Ф.F6ss разд.7 стл.6 стр.4</t>
  </si>
  <si>
    <t>Ф.F6ss разд.7 стл.10 стр.5&lt;=Ф.F6ss разд.7 стл.6 стр.5</t>
  </si>
  <si>
    <t>Ф.F6ss разд.7 стл.10 стр.6&lt;=Ф.F6ss разд.7 стл.6 стр.6</t>
  </si>
  <si>
    <t>Ф.F6ss разд.7 стл.10 стр.7&lt;=Ф.F6ss разд.7 стл.6 стр.7</t>
  </si>
  <si>
    <t>Ф.F6ss разд.7 стл.10 стр.8&lt;=Ф.F6ss разд.7 стл.6 стр.8</t>
  </si>
  <si>
    <t>Ф.F6ss разд.7 стл.10 стр.9&lt;=Ф.F6ss разд.7 стл.6 стр.9</t>
  </si>
  <si>
    <t>338867</t>
  </si>
  <si>
    <t>Ф.F6ss разд.7 стл.5 стр.1&lt;=Ф.F6ss разд.7 стл.1 стр.1</t>
  </si>
  <si>
    <t>Ф.F6ss разд.7 стл.5 стр.2&lt;=Ф.F6ss разд.7 стл.1 стр.2</t>
  </si>
  <si>
    <t>Ф.F6ss разд.7 стл.5 стр.3&lt;=Ф.F6ss разд.7 стл.1 стр.3</t>
  </si>
  <si>
    <t>Ф.F6ss разд.7 стл.5 стр.4&lt;=Ф.F6ss разд.7 стл.1 стр.4</t>
  </si>
  <si>
    <t>Ф.F6ss разд.7 стл.5 стр.5&lt;=Ф.F6ss разд.7 стл.1 стр.5</t>
  </si>
  <si>
    <t>Ф.F6ss разд.7 стл.5 стр.6&lt;=Ф.F6ss разд.7 стл.1 стр.6</t>
  </si>
  <si>
    <t>Ф.F6ss разд.7 стл.5 стр.7&lt;=Ф.F6ss разд.7 стл.1 стр.7</t>
  </si>
  <si>
    <t>Ф.F6ss разд.7 стл.5 стр.8&lt;=Ф.F6ss разд.7 стл.1 стр.8</t>
  </si>
  <si>
    <t>Ф.F6ss разд.7 стл.5 стр.9&lt;=Ф.F6ss разд.7 стл.1 стр.9</t>
  </si>
  <si>
    <t>338868</t>
  </si>
  <si>
    <t>Ф.F6ss разд.7 стл.9 стр.1&lt;=Ф.F6ss разд.7 стл.6 стр.1</t>
  </si>
  <si>
    <t>Ф.F6ss разд.7 стл.9 стр.2&lt;=Ф.F6ss разд.7 стл.6 стр.2</t>
  </si>
  <si>
    <t>Ф.F6ss разд.7 стл.9 стр.3&lt;=Ф.F6ss разд.7 стл.6 стр.3</t>
  </si>
  <si>
    <t>Ф.F6ss разд.7 стл.9 стр.4&lt;=Ф.F6ss разд.7 стл.6 стр.4</t>
  </si>
  <si>
    <t>Ф.F6ss разд.7 стл.9 стр.5&lt;=Ф.F6ss разд.7 стл.6 стр.5</t>
  </si>
  <si>
    <t>Ф.F6ss разд.7 стл.9 стр.6&lt;=Ф.F6ss разд.7 стл.6 стр.6</t>
  </si>
  <si>
    <t>Ф.F6ss разд.7 стл.9 стр.7&lt;=Ф.F6ss разд.7 стл.6 стр.7</t>
  </si>
  <si>
    <t>Ф.F6ss разд.7 стл.9 стр.8&lt;=Ф.F6ss разд.7 стл.6 стр.8</t>
  </si>
  <si>
    <t>Ф.F6ss разд.7 стл.9 стр.9&lt;=Ф.F6ss разд.7 стл.6 стр.9</t>
  </si>
  <si>
    <t>338869</t>
  </si>
  <si>
    <t>Ф.F6ss разд.8 стл.10 стр.1&lt;=Ф.F6ss разд.8 стл.6 стр.1</t>
  </si>
  <si>
    <t>Ф.F6ss разд.8 стл.10 стр.2&lt;=Ф.F6ss разд.8 стл.6 стр.2</t>
  </si>
  <si>
    <t>Ф.F6ss разд.8 стл.10 стр.3&lt;=Ф.F6ss разд.8 стл.6 стр.3</t>
  </si>
  <si>
    <t>Ф.F6ss разд.8 стл.10 стр.4&lt;=Ф.F6ss разд.8 стл.6 стр.4</t>
  </si>
  <si>
    <t>Ф.F6ss разд.8 стл.10 стр.5&lt;=Ф.F6ss разд.8 стл.6 стр.5</t>
  </si>
  <si>
    <t>Ф.F6ss разд.8 стл.10 стр.6&lt;=Ф.F6ss разд.8 стл.6 стр.6</t>
  </si>
  <si>
    <t>Ф.F6ss разд.8 стл.10 стр.7&lt;=Ф.F6ss разд.8 стл.6 стр.7</t>
  </si>
  <si>
    <t>Ф.F6ss разд.8 стл.10 стр.8&lt;=Ф.F6ss разд.8 стл.6 стр.8</t>
  </si>
  <si>
    <t>Ф.F6ss разд.8 стл.10 стр.9&lt;=Ф.F6ss разд.8 стл.6 стр.9</t>
  </si>
  <si>
    <t>338870</t>
  </si>
  <si>
    <t>Ф.F6ss разд.8 стл.1 стр.8&lt;=Ф.F6ss разд.8 стл.1 стр.1</t>
  </si>
  <si>
    <t>Ф.F6ss разд.8 стл.10 стр.8&lt;=Ф.F6ss разд.8 стл.10 стр.1</t>
  </si>
  <si>
    <t>Ф.F6ss разд.8 стл.2 стр.8&lt;=Ф.F6ss разд.8 стл.2 стр.1</t>
  </si>
  <si>
    <t>Ф.F6ss разд.8 стл.3 стр.8&lt;=Ф.F6ss разд.8 стл.3 стр.1</t>
  </si>
  <si>
    <t>Ф.F6ss разд.8 стл.4 стр.8&lt;=Ф.F6ss разд.8 стл.4 стр.1</t>
  </si>
  <si>
    <t>Ф.F6ss разд.8 стл.5 стр.8&lt;=Ф.F6ss разд.8 стл.5 стр.1</t>
  </si>
  <si>
    <t>Ф.F6ss разд.8 стл.6 стр.8&lt;=Ф.F6ss разд.8 стл.6 стр.1</t>
  </si>
  <si>
    <t>Ф.F6ss разд.8 стл.7 стр.8&lt;=Ф.F6ss разд.8 стл.7 стр.1</t>
  </si>
  <si>
    <t>Ф.F6ss разд.8 стл.8 стр.8&lt;=Ф.F6ss разд.8 стл.8 стр.1</t>
  </si>
  <si>
    <t>Ф.F6ss разд.8 стл.9 стр.8&lt;=Ф.F6ss разд.8 стл.9 стр.1</t>
  </si>
  <si>
    <t>338871</t>
  </si>
  <si>
    <t>Ф.F6ss разд.7 стл.1 стр.6&lt;=Ф.F6ss разд.7 стл.1 стр.1</t>
  </si>
  <si>
    <t>Ф.F6ss разд.7 стл.10 стр.6&lt;=Ф.F6ss разд.7 стл.10 стр.1</t>
  </si>
  <si>
    <t>Ф.F6ss разд.7 стл.2 стр.6&lt;=Ф.F6ss разд.7 стл.2 стр.1</t>
  </si>
  <si>
    <t>Ф.F6ss разд.7 стл.3 стр.6&lt;=Ф.F6ss разд.7 стл.3 стр.1</t>
  </si>
  <si>
    <t>Ф.F6ss разд.7 стл.4 стр.6&lt;=Ф.F6ss разд.7 стл.4 стр.1</t>
  </si>
  <si>
    <t>Ф.F6ss разд.7 стл.5 стр.6&lt;=Ф.F6ss разд.7 стл.5 стр.1</t>
  </si>
  <si>
    <t>Ф.F6ss разд.7 стл.6 стр.6&lt;=Ф.F6ss разд.7 стл.6 стр.1</t>
  </si>
  <si>
    <t>Ф.F6ss разд.7 стл.7 стр.6&lt;=Ф.F6ss разд.7 стл.7 стр.1</t>
  </si>
  <si>
    <t>Ф.F6ss разд.7 стл.8 стр.6&lt;=Ф.F6ss разд.7 стл.8 стр.1</t>
  </si>
  <si>
    <t>Ф.F6ss разд.7 стл.9 стр.6&lt;=Ф.F6ss разд.7 стл.9 стр.1</t>
  </si>
  <si>
    <t>338872</t>
  </si>
  <si>
    <t>Ф.F6ss разд.8 стл.5 стр.1&lt;=Ф.F6ss разд.8 стл.1 стр.1</t>
  </si>
  <si>
    <t>Ф.F6ss разд.8 стл.5 стр.2&lt;=Ф.F6ss разд.8 стл.1 стр.2</t>
  </si>
  <si>
    <t>Ф.F6ss разд.8 стл.5 стр.3&lt;=Ф.F6ss разд.8 стл.1 стр.3</t>
  </si>
  <si>
    <t>Ф.F6ss разд.8 стл.5 стр.4&lt;=Ф.F6ss разд.8 стл.1 стр.4</t>
  </si>
  <si>
    <t>Ф.F6ss разд.8 стл.5 стр.5&lt;=Ф.F6ss разд.8 стл.1 стр.5</t>
  </si>
  <si>
    <t>Ф.F6ss разд.8 стл.5 стр.6&lt;=Ф.F6ss разд.8 стл.1 стр.6</t>
  </si>
  <si>
    <t>Ф.F6ss разд.8 стл.5 стр.7&lt;=Ф.F6ss разд.8 стл.1 стр.7</t>
  </si>
  <si>
    <t>Ф.F6ss разд.8 стл.5 стр.8&lt;=Ф.F6ss разд.8 стл.1 стр.8</t>
  </si>
  <si>
    <t>Ф.F6ss разд.8 стл.5 стр.9&lt;=Ф.F6ss разд.8 стл.1 стр.9</t>
  </si>
  <si>
    <t>338873</t>
  </si>
  <si>
    <t>Ф.F6ss разд.7 стл.4 стр.1&lt;=Ф.F6ss разд.7 стл.1 стр.1</t>
  </si>
  <si>
    <t>Ф.F6ss разд.7 стл.4 стр.2&lt;=Ф.F6ss разд.7 стл.1 стр.2</t>
  </si>
  <si>
    <t>Ф.F6ss разд.7 стл.4 стр.3&lt;=Ф.F6ss разд.7 стл.1 стр.3</t>
  </si>
  <si>
    <t>Ф.F6ss разд.7 стл.4 стр.4&lt;=Ф.F6ss разд.7 стл.1 стр.4</t>
  </si>
  <si>
    <t>Ф.F6ss разд.7 стл.4 стр.5&lt;=Ф.F6ss разд.7 стл.1 стр.5</t>
  </si>
  <si>
    <t>Ф.F6ss разд.7 стл.4 стр.6&lt;=Ф.F6ss разд.7 стл.1 стр.6</t>
  </si>
  <si>
    <t>Ф.F6ss разд.7 стл.4 стр.7&lt;=Ф.F6ss разд.7 стл.1 стр.7</t>
  </si>
  <si>
    <t>Ф.F6ss разд.7 стл.4 стр.8&lt;=Ф.F6ss разд.7 стл.1 стр.8</t>
  </si>
  <si>
    <t>Ф.F6ss разд.7 стл.4 стр.9&lt;=Ф.F6ss разд.7 стл.1 стр.9</t>
  </si>
  <si>
    <t>338874</t>
  </si>
  <si>
    <t>Ф.F6ss разд.8 стл.1 стр.9&lt;=Ф.F6ss разд.8 стл.1 стр.1</t>
  </si>
  <si>
    <t>Ф.F6ss разд.8 стл.10 стр.9&lt;=Ф.F6ss разд.8 стл.10 стр.1</t>
  </si>
  <si>
    <t>Ф.F6ss разд.8 стл.2 стр.9&lt;=Ф.F6ss разд.8 стл.2 стр.1</t>
  </si>
  <si>
    <t>Ф.F6ss разд.8 стл.3 стр.9&lt;=Ф.F6ss разд.8 стл.3 стр.1</t>
  </si>
  <si>
    <t>Ф.F6ss разд.8 стл.4 стр.9&lt;=Ф.F6ss разд.8 стл.4 стр.1</t>
  </si>
  <si>
    <t>Ф.F6ss разд.8 стл.5 стр.9&lt;=Ф.F6ss разд.8 стл.5 стр.1</t>
  </si>
  <si>
    <t>Ф.F6ss разд.8 стл.6 стр.9&lt;=Ф.F6ss разд.8 стл.6 стр.1</t>
  </si>
  <si>
    <t>Ф.F6ss разд.8 стл.7 стр.9&lt;=Ф.F6ss разд.8 стл.7 стр.1</t>
  </si>
  <si>
    <t>Ф.F6ss разд.8 стл.8 стр.9&lt;=Ф.F6ss разд.8 стл.8 стр.1</t>
  </si>
  <si>
    <t>Ф.F6ss разд.8 стл.9 стр.9&lt;=Ф.F6ss разд.8 стл.9 стр.1</t>
  </si>
  <si>
    <t>338875</t>
  </si>
  <si>
    <t>Ф.F6ss разд.7 стл.6 стр.1&gt;=Ф.F6ss разд.7 сумма стл.7-8 стр.1</t>
  </si>
  <si>
    <t>Ф.F6ss разд.7 стл.6 стр.2&gt;=Ф.F6ss разд.7 сумма стл.7-8 стр.2</t>
  </si>
  <si>
    <t>Ф.F6ss разд.7 стл.6 стр.3&gt;=Ф.F6ss разд.7 сумма стл.7-8 стр.3</t>
  </si>
  <si>
    <t>Ф.F6ss разд.7 стл.6 стр.4&gt;=Ф.F6ss разд.7 сумма стл.7-8 стр.4</t>
  </si>
  <si>
    <t>Ф.F6ss разд.7 стл.6 стр.5&gt;=Ф.F6ss разд.7 сумма стл.7-8 стр.5</t>
  </si>
  <si>
    <t>Ф.F6ss разд.7 стл.6 стр.6&gt;=Ф.F6ss разд.7 сумма стл.7-8 стр.6</t>
  </si>
  <si>
    <t>Ф.F6ss разд.7 стл.6 стр.7&gt;=Ф.F6ss разд.7 сумма стл.7-8 стр.7</t>
  </si>
  <si>
    <t>Ф.F6ss разд.7 стл.6 стр.8&gt;=Ф.F6ss разд.7 сумма стл.7-8 стр.8</t>
  </si>
  <si>
    <t>Ф.F6ss разд.7 стл.6 стр.9&gt;=Ф.F6ss разд.7 сумма стл.7-8 стр.9</t>
  </si>
  <si>
    <t>338876</t>
  </si>
  <si>
    <t>Ф.F6ss разд.7 стл.1 стр.1&gt;=Ф.F6ss разд.7 сумма стл.2-3 стр.1</t>
  </si>
  <si>
    <t>Ф.F6ss разд.7 стл.1 стр.2&gt;=Ф.F6ss разд.7 сумма стл.2-3 стр.2</t>
  </si>
  <si>
    <t>Ф.F6ss разд.7 стл.1 стр.3&gt;=Ф.F6ss разд.7 сумма стл.2-3 стр.3</t>
  </si>
  <si>
    <t>Ф.F6ss разд.7 стл.1 стр.4&gt;=Ф.F6ss разд.7 сумма стл.2-3 стр.4</t>
  </si>
  <si>
    <t>Ф.F6ss разд.7 стл.1 стр.5&gt;=Ф.F6ss разд.7 сумма стл.2-3 стр.5</t>
  </si>
  <si>
    <t>Ф.F6ss разд.7 стл.1 стр.6&gt;=Ф.F6ss разд.7 сумма стл.2-3 стр.6</t>
  </si>
  <si>
    <t>Ф.F6ss разд.7 стл.1 стр.7&gt;=Ф.F6ss разд.7 сумма стл.2-3 стр.7</t>
  </si>
  <si>
    <t>Ф.F6ss разд.7 стл.1 стр.8&gt;=Ф.F6ss разд.7 сумма стл.2-3 стр.8</t>
  </si>
  <si>
    <t>Ф.F6ss разд.7 стл.1 стр.9&gt;=Ф.F6ss разд.7 сумма стл.2-3 стр.9</t>
  </si>
  <si>
    <t>338877</t>
  </si>
  <si>
    <t>Ф.F6ss разд.8 стл.9 стр.1&lt;=Ф.F6ss разд.8 стл.6 стр.1</t>
  </si>
  <si>
    <t>Ф.F6ss разд.8 стл.9 стр.2&lt;=Ф.F6ss разд.8 стл.6 стр.2</t>
  </si>
  <si>
    <t>Ф.F6ss разд.8 стл.9 стр.3&lt;=Ф.F6ss разд.8 стл.6 стр.3</t>
  </si>
  <si>
    <t>Ф.F6ss разд.8 стл.9 стр.4&lt;=Ф.F6ss разд.8 стл.6 стр.4</t>
  </si>
  <si>
    <t>Ф.F6ss разд.8 стл.9 стр.5&lt;=Ф.F6ss разд.8 стл.6 стр.5</t>
  </si>
  <si>
    <t>Ф.F6ss разд.8 стл.9 стр.6&lt;=Ф.F6ss разд.8 стл.6 стр.6</t>
  </si>
  <si>
    <t>Ф.F6ss разд.8 стл.9 стр.7&lt;=Ф.F6ss разд.8 стл.6 стр.7</t>
  </si>
  <si>
    <t>Ф.F6ss разд.8 стл.9 стр.8&lt;=Ф.F6ss разд.8 стл.6 стр.8</t>
  </si>
  <si>
    <t>Ф.F6ss разд.8 стл.9 стр.9&lt;=Ф.F6ss разд.8 стл.6 стр.9</t>
  </si>
  <si>
    <t>338878</t>
  </si>
  <si>
    <t>Ф.F6ss разд.8 стл.1 стр.1&gt;=Ф.F6ss разд.8 сумма стл.2-3 стр.1</t>
  </si>
  <si>
    <t>Ф.F6ss разд.8 стл.1 стр.2&gt;=Ф.F6ss разд.8 сумма стл.2-3 стр.2</t>
  </si>
  <si>
    <t>Ф.F6ss разд.8 стл.1 стр.3&gt;=Ф.F6ss разд.8 сумма стл.2-3 стр.3</t>
  </si>
  <si>
    <t>Ф.F6ss разд.8 стл.1 стр.4&gt;=Ф.F6ss разд.8 сумма стл.2-3 стр.4</t>
  </si>
  <si>
    <t>Ф.F6ss разд.8 стл.1 стр.5&gt;=Ф.F6ss разд.8 сумма стл.2-3 стр.5</t>
  </si>
  <si>
    <t>Ф.F6ss разд.8 стл.1 стр.6&gt;=Ф.F6ss разд.8 сумма стл.2-3 стр.6</t>
  </si>
  <si>
    <t>Ф.F6ss разд.8 стл.1 стр.7&gt;=Ф.F6ss разд.8 сумма стл.2-3 стр.7</t>
  </si>
  <si>
    <t>Ф.F6ss разд.8 стл.1 стр.8&gt;=Ф.F6ss разд.8 сумма стл.2-3 стр.8</t>
  </si>
  <si>
    <t>Ф.F6ss разд.8 стл.1 стр.9&gt;=Ф.F6ss разд.8 сумма стл.2-3 стр.9</t>
  </si>
  <si>
    <t>338879</t>
  </si>
  <si>
    <t>Ф.F6ss разд.8 стл.6 стр.1&gt;=Ф.F6ss разд.8 сумма стл.7-8 стр.1</t>
  </si>
  <si>
    <t>Ф.F6ss разд.8 стл.6 стр.2&gt;=Ф.F6ss разд.8 сумма стл.7-8 стр.2</t>
  </si>
  <si>
    <t>Ф.F6ss разд.8 стл.6 стр.3&gt;=Ф.F6ss разд.8 сумма стл.7-8 стр.3</t>
  </si>
  <si>
    <t>Ф.F6ss разд.8 стл.6 стр.4&gt;=Ф.F6ss разд.8 сумма стл.7-8 стр.4</t>
  </si>
  <si>
    <t>Ф.F6ss разд.8 стл.6 стр.5&gt;=Ф.F6ss разд.8 сумма стл.7-8 стр.5</t>
  </si>
  <si>
    <t>Ф.F6ss разд.8 стл.6 стр.6&gt;=Ф.F6ss разд.8 сумма стл.7-8 стр.6</t>
  </si>
  <si>
    <t>Ф.F6ss разд.8 стл.6 стр.7&gt;=Ф.F6ss разд.8 сумма стл.7-8 стр.7</t>
  </si>
  <si>
    <t>Ф.F6ss разд.8 стл.6 стр.8&gt;=Ф.F6ss разд.8 сумма стл.7-8 стр.8</t>
  </si>
  <si>
    <t>Ф.F6ss разд.8 стл.6 стр.9&gt;=Ф.F6ss разд.8 сумма стл.7-8 стр.9</t>
  </si>
  <si>
    <t>338881</t>
  </si>
  <si>
    <t>Ф.F6ss разд.7 стл.1 стр.8&lt;=Ф.F6ss разд.7 стл.1 стр.1</t>
  </si>
  <si>
    <t>Ф.F6ss разд.7 стл.10 стр.8&lt;=Ф.F6ss разд.7 стл.10 стр.1</t>
  </si>
  <si>
    <t>Ф.F6ss разд.7 стл.2 стр.8&lt;=Ф.F6ss разд.7 стл.2 стр.1</t>
  </si>
  <si>
    <t>Ф.F6ss разд.7 стл.3 стр.8&lt;=Ф.F6ss разд.7 стл.3 стр.1</t>
  </si>
  <si>
    <t>Ф.F6ss разд.7 стл.4 стр.8&lt;=Ф.F6ss разд.7 стл.4 стр.1</t>
  </si>
  <si>
    <t>Ф.F6ss разд.7 стл.5 стр.8&lt;=Ф.F6ss разд.7 стл.5 стр.1</t>
  </si>
  <si>
    <t>Ф.F6ss разд.7 стл.6 стр.8&lt;=Ф.F6ss разд.7 стл.6 стр.1</t>
  </si>
  <si>
    <t>Ф.F6ss разд.7 стл.7 стр.8&lt;=Ф.F6ss разд.7 стл.7 стр.1</t>
  </si>
  <si>
    <t>Ф.F6ss разд.7 стл.8 стр.8&lt;=Ф.F6ss разд.7 стл.8 стр.1</t>
  </si>
  <si>
    <t>Ф.F6ss разд.7 стл.9 стр.8&lt;=Ф.F6ss разд.7 стл.9 стр.1</t>
  </si>
  <si>
    <t>338882</t>
  </si>
  <si>
    <t>Ф.F6ss разд.7 стл.1 стр.7&lt;=Ф.F6ss разд.7 стл.1 стр.1</t>
  </si>
  <si>
    <t>Ф.F6ss разд.7 стл.10 стр.7&lt;=Ф.F6ss разд.7 стл.10 стр.1</t>
  </si>
  <si>
    <t>Ф.F6ss разд.7 стл.2 стр.7&lt;=Ф.F6ss разд.7 стл.2 стр.1</t>
  </si>
  <si>
    <t>Ф.F6ss разд.7 стл.3 стр.7&lt;=Ф.F6ss разд.7 стл.3 стр.1</t>
  </si>
  <si>
    <t>Ф.F6ss разд.7 стл.4 стр.7&lt;=Ф.F6ss разд.7 стл.4 стр.1</t>
  </si>
  <si>
    <t>Ф.F6ss разд.7 стл.5 стр.7&lt;=Ф.F6ss разд.7 стл.5 стр.1</t>
  </si>
  <si>
    <t>Ф.F6ss разд.7 стл.6 стр.7&lt;=Ф.F6ss разд.7 стл.6 стр.1</t>
  </si>
  <si>
    <t>Ф.F6ss разд.7 стл.7 стр.7&lt;=Ф.F6ss разд.7 стл.7 стр.1</t>
  </si>
  <si>
    <t>Ф.F6ss разд.7 стл.8 стр.7&lt;=Ф.F6ss разд.7 стл.8 стр.1</t>
  </si>
  <si>
    <t>Ф.F6ss разд.7 стл.9 стр.7&lt;=Ф.F6ss разд.7 стл.9 стр.1</t>
  </si>
  <si>
    <t>338883</t>
  </si>
  <si>
    <t>Ф.F6ss разд.8 стл.4 стр.1&lt;=Ф.F6ss разд.8 стл.1 стр.1</t>
  </si>
  <si>
    <t>Ф.F6ss разд.8 стл.4 стр.2&lt;=Ф.F6ss разд.8 стл.1 стр.2</t>
  </si>
  <si>
    <t>Ф.F6ss разд.8 стл.4 стр.3&lt;=Ф.F6ss разд.8 стл.1 стр.3</t>
  </si>
  <si>
    <t>Ф.F6ss разд.8 стл.4 стр.4&lt;=Ф.F6ss разд.8 стл.1 стр.4</t>
  </si>
  <si>
    <t>Ф.F6ss разд.8 стл.4 стр.5&lt;=Ф.F6ss разд.8 стл.1 стр.5</t>
  </si>
  <si>
    <t>Ф.F6ss разд.8 стл.4 стр.6&lt;=Ф.F6ss разд.8 стл.1 стр.6</t>
  </si>
  <si>
    <t>Ф.F6ss разд.8 стл.4 стр.7&lt;=Ф.F6ss разд.8 стл.1 стр.7</t>
  </si>
  <si>
    <t>Ф.F6ss разд.8 стл.4 стр.8&lt;=Ф.F6ss разд.8 стл.1 стр.8</t>
  </si>
  <si>
    <t>Ф.F6ss разд.8 стл.4 стр.9&lt;=Ф.F6ss разд.8 стл.1 стр.9</t>
  </si>
  <si>
    <t>344865</t>
  </si>
  <si>
    <t>Ф.F6ss разд.4 стл.43 стр.1=Ф.F6ss разд.4 стл.35 стр.1-Ф.F6ss разд.4 стл.31 стр.1-Ф.F6ss разд.4 стл.33 стр.1-Ф.F6ss разд.4 стл.34 стр.1</t>
  </si>
  <si>
    <t>Ф.F6ss разд.4 стл.43 стр.10=Ф.F6ss разд.4 стл.35 стр.10-Ф.F6ss разд.4 стл.31 стр.10-Ф.F6ss разд.4 стл.33 стр.10-Ф.F6ss разд.4 стл.34 стр.10</t>
  </si>
  <si>
    <t>Ф.F6ss разд.4 стл.43 стр.11=Ф.F6ss разд.4 стл.35 стр.11-Ф.F6ss разд.4 стл.31 стр.11-Ф.F6ss разд.4 стл.33 стр.11-Ф.F6ss разд.4 стл.34 стр.11</t>
  </si>
  <si>
    <t>Ф.F6ss разд.4 стл.43 стр.12=Ф.F6ss разд.4 стл.35 стр.12-Ф.F6ss разд.4 стл.31 стр.12-Ф.F6ss разд.4 стл.33 стр.12-Ф.F6ss разд.4 стл.34 стр.12</t>
  </si>
  <si>
    <t>Ф.F6ss разд.4 стл.43 стр.13=Ф.F6ss разд.4 стл.35 стр.13-Ф.F6ss разд.4 стл.31 стр.13-Ф.F6ss разд.4 стл.33 стр.13-Ф.F6ss разд.4 стл.34 стр.13</t>
  </si>
  <si>
    <t>Ф.F6ss разд.4 стл.43 стр.14=Ф.F6ss разд.4 стл.35 стр.14-Ф.F6ss разд.4 стл.31 стр.14-Ф.F6ss разд.4 стл.33 стр.14-Ф.F6ss разд.4 стл.34 стр.14</t>
  </si>
  <si>
    <t>Ф.F6ss разд.4 стл.43 стр.15=Ф.F6ss разд.4 стл.35 стр.15-Ф.F6ss разд.4 стл.31 стр.15-Ф.F6ss разд.4 стл.33 стр.15-Ф.F6ss разд.4 стл.34 стр.15</t>
  </si>
  <si>
    <t>Ф.F6ss разд.4 стл.43 стр.16=Ф.F6ss разд.4 стл.35 стр.16-Ф.F6ss разд.4 стл.31 стр.16-Ф.F6ss разд.4 стл.33 стр.16-Ф.F6ss разд.4 стл.34 стр.16</t>
  </si>
  <si>
    <t>Ф.F6ss разд.4 стл.43 стр.17=Ф.F6ss разд.4 стл.35 стр.17-Ф.F6ss разд.4 стл.31 стр.17-Ф.F6ss разд.4 стл.33 стр.17-Ф.F6ss разд.4 стл.34 стр.17</t>
  </si>
  <si>
    <t>Ф.F6ss разд.4 стл.43 стр.18=Ф.F6ss разд.4 стл.35 стр.18-Ф.F6ss разд.4 стл.31 стр.18-Ф.F6ss разд.4 стл.33 стр.18-Ф.F6ss разд.4 стл.34 стр.18</t>
  </si>
  <si>
    <t>Ф.F6ss разд.4 стл.43 стр.19=Ф.F6ss разд.4 стл.35 стр.19-Ф.F6ss разд.4 стл.31 стр.19-Ф.F6ss разд.4 стл.33 стр.19-Ф.F6ss разд.4 стл.34 стр.19</t>
  </si>
  <si>
    <t>Ф.F6ss разд.4 стл.43 стр.2=Ф.F6ss разд.4 стл.35 стр.2-Ф.F6ss разд.4 стл.31 стр.2-Ф.F6ss разд.4 стл.33 стр.2-Ф.F6ss разд.4 стл.34 стр.2</t>
  </si>
  <si>
    <t>Ф.F6ss разд.4 стл.43 стр.20=Ф.F6ss разд.4 стл.35 стр.20-Ф.F6ss разд.4 стл.31 стр.20-Ф.F6ss разд.4 стл.33 стр.20-Ф.F6ss разд.4 стл.34 стр.20</t>
  </si>
  <si>
    <t>Ф.F6ss разд.4 стл.43 стр.21=Ф.F6ss разд.4 стл.35 стр.21-Ф.F6ss разд.4 стл.31 стр.21-Ф.F6ss разд.4 стл.33 стр.21-Ф.F6ss разд.4 стл.34 стр.21</t>
  </si>
  <si>
    <t>Ф.F6ss разд.4 стл.43 стр.22=Ф.F6ss разд.4 стл.35 стр.22-Ф.F6ss разд.4 стл.31 стр.22-Ф.F6ss разд.4 стл.33 стр.22-Ф.F6ss разд.4 стл.34 стр.22</t>
  </si>
  <si>
    <t>Ф.F6ss разд.4 стл.43 стр.23=Ф.F6ss разд.4 стл.35 стр.23-Ф.F6ss разд.4 стл.31 стр.23-Ф.F6ss разд.4 стл.33 стр.23-Ф.F6ss разд.4 стл.34 стр.23</t>
  </si>
  <si>
    <t>Ф.F6ss разд.4 стл.43 стр.24=Ф.F6ss разд.4 стл.35 стр.24-Ф.F6ss разд.4 стл.31 стр.24-Ф.F6ss разд.4 стл.33 стр.24-Ф.F6ss разд.4 стл.34 стр.24</t>
  </si>
  <si>
    <t>Ф.F6ss разд.4 стл.43 стр.25=Ф.F6ss разд.4 стл.35 стр.25-Ф.F6ss разд.4 стл.31 стр.25-Ф.F6ss разд.4 стл.33 стр.25-Ф.F6ss разд.4 стл.34 стр.25</t>
  </si>
  <si>
    <t>Ф.F6ss разд.4 стл.43 стр.26=Ф.F6ss разд.4 стл.35 стр.26-Ф.F6ss разд.4 стл.31 стр.26-Ф.F6ss разд.4 стл.33 стр.26-Ф.F6ss разд.4 стл.34 стр.26</t>
  </si>
  <si>
    <t>Ф.F6ss разд.4 стл.43 стр.27=Ф.F6ss разд.4 стл.35 стр.27-Ф.F6ss разд.4 стл.31 стр.27-Ф.F6ss разд.4 стл.33 стр.27-Ф.F6ss разд.4 стл.34 стр.27</t>
  </si>
  <si>
    <t>Ф.F6ss разд.4 стл.43 стр.28=Ф.F6ss разд.4 стл.35 стр.28-Ф.F6ss разд.4 стл.31 стр.28-Ф.F6ss разд.4 стл.33 стр.28-Ф.F6ss разд.4 стл.34 стр.28</t>
  </si>
  <si>
    <t>Ф.F6ss разд.4 стл.43 стр.29=Ф.F6ss разд.4 стл.35 стр.29-Ф.F6ss разд.4 стл.31 стр.29-Ф.F6ss разд.4 стл.33 стр.29-Ф.F6ss разд.4 стл.34 стр.29</t>
  </si>
  <si>
    <t>Ф.F6ss разд.4 стл.43 стр.3=Ф.F6ss разд.4 стл.35 стр.3-Ф.F6ss разд.4 стл.31 стр.3-Ф.F6ss разд.4 стл.33 стр.3-Ф.F6ss разд.4 стл.34 стр.3</t>
  </si>
  <si>
    <t>Ф.F6ss разд.4 стл.43 стр.30=Ф.F6ss разд.4 стл.35 стр.30-Ф.F6ss разд.4 стл.31 стр.30-Ф.F6ss разд.4 стл.33 стр.30-Ф.F6ss разд.4 стл.34 стр.30</t>
  </si>
  <si>
    <t>Ф.F6ss разд.4 стл.43 стр.31=Ф.F6ss разд.4 стл.35 стр.31-Ф.F6ss разд.4 стл.31 стр.31-Ф.F6ss разд.4 стл.33 стр.31-Ф.F6ss разд.4 стл.34 стр.31</t>
  </si>
  <si>
    <t>Ф.F6ss разд.4 стл.43 стр.32=Ф.F6ss разд.4 стл.35 стр.32-Ф.F6ss разд.4 стл.31 стр.32-Ф.F6ss разд.4 стл.33 стр.32-Ф.F6ss разд.4 стл.34 стр.32</t>
  </si>
  <si>
    <t>Ф.F6ss разд.4 стл.43 стр.33=Ф.F6ss разд.4 стл.35 стр.33-Ф.F6ss разд.4 стл.31 стр.33-Ф.F6ss разд.4 стл.33 стр.33-Ф.F6ss разд.4 стл.34 стр.33</t>
  </si>
  <si>
    <t>Ф.F6ss разд.4 стл.43 стр.34=Ф.F6ss разд.4 стл.35 стр.34-Ф.F6ss разд.4 стл.31 стр.34-Ф.F6ss разд.4 стл.33 стр.34-Ф.F6ss разд.4 стл.34 стр.34</t>
  </si>
  <si>
    <t>Ф.F6ss разд.4 стл.43 стр.35=Ф.F6ss разд.4 стл.35 стр.35-Ф.F6ss разд.4 стл.31 стр.35-Ф.F6ss разд.4 стл.33 стр.35-Ф.F6ss разд.4 стл.34 стр.35</t>
  </si>
  <si>
    <t>Ф.F6ss разд.4 стл.43 стр.36=Ф.F6ss разд.4 стл.35 стр.36-Ф.F6ss разд.4 стл.31 стр.36-Ф.F6ss разд.4 стл.33 стр.36-Ф.F6ss разд.4 стл.34 стр.36</t>
  </si>
  <si>
    <t>Ф.F6ss разд.4 стл.43 стр.37=Ф.F6ss разд.4 стл.35 стр.37-Ф.F6ss разд.4 стл.31 стр.37-Ф.F6ss разд.4 стл.33 стр.37-Ф.F6ss разд.4 стл.34 стр.37</t>
  </si>
  <si>
    <t>Ф.F6ss разд.4 стл.43 стр.38=Ф.F6ss разд.4 стл.35 стр.38-Ф.F6ss разд.4 стл.31 стр.38-Ф.F6ss разд.4 стл.33 стр.38-Ф.F6ss разд.4 стл.34 стр.38</t>
  </si>
  <si>
    <t>Ф.F6ss разд.4 стл.43 стр.39=Ф.F6ss разд.4 стл.35 стр.39-Ф.F6ss разд.4 стл.31 стр.39-Ф.F6ss разд.4 стл.33 стр.39-Ф.F6ss разд.4 стл.34 стр.39</t>
  </si>
  <si>
    <t>Ф.F6ss разд.4 стл.43 стр.4=Ф.F6ss разд.4 стл.35 стр.4-Ф.F6ss разд.4 стл.31 стр.4-Ф.F6ss разд.4 стл.33 стр.4-Ф.F6ss разд.4 стл.34 стр.4</t>
  </si>
  <si>
    <t>Ф.F6ss разд.4 стл.43 стр.40=Ф.F6ss разд.4 стл.35 стр.40-Ф.F6ss разд.4 стл.31 стр.40-Ф.F6ss разд.4 стл.33 стр.40-Ф.F6ss разд.4 стл.34 стр.40</t>
  </si>
  <si>
    <t>Ф.F6ss разд.4 стл.43 стр.41=Ф.F6ss разд.4 стл.35 стр.41-Ф.F6ss разд.4 стл.31 стр.41-Ф.F6ss разд.4 стл.33 стр.41-Ф.F6ss разд.4 стл.34 стр.41</t>
  </si>
  <si>
    <t>Ф.F6ss разд.4 стл.43 стр.42=Ф.F6ss разд.4 стл.35 стр.42-Ф.F6ss разд.4 стл.31 стр.42-Ф.F6ss разд.4 стл.33 стр.42-Ф.F6ss разд.4 стл.34 стр.42</t>
  </si>
  <si>
    <t>Ф.F6ss разд.4 стл.43 стр.43=Ф.F6ss разд.4 стл.35 стр.43-Ф.F6ss разд.4 стл.31 стр.43-Ф.F6ss разд.4 стл.33 стр.43-Ф.F6ss разд.4 стл.34 стр.43</t>
  </si>
  <si>
    <t>Ф.F6ss разд.4 стл.43 стр.44=Ф.F6ss разд.4 стл.35 стр.44-Ф.F6ss разд.4 стл.31 стр.44-Ф.F6ss разд.4 стл.33 стр.44-Ф.F6ss разд.4 стл.34 стр.44</t>
  </si>
  <si>
    <t>Ф.F6ss разд.4 стл.43 стр.45=Ф.F6ss разд.4 стл.35 стр.45-Ф.F6ss разд.4 стл.31 стр.45-Ф.F6ss разд.4 стл.33 стр.45-Ф.F6ss разд.4 стл.34 стр.45</t>
  </si>
  <si>
    <t>Ф.F6ss разд.4 стл.43 стр.46=Ф.F6ss разд.4 стл.35 стр.46-Ф.F6ss разд.4 стл.31 стр.46-Ф.F6ss разд.4 стл.33 стр.46-Ф.F6ss разд.4 стл.34 стр.46</t>
  </si>
  <si>
    <t>Ф.F6ss разд.4 стл.43 стр.47=Ф.F6ss разд.4 стл.35 стр.47-Ф.F6ss разд.4 стл.31 стр.47-Ф.F6ss разд.4 стл.33 стр.47-Ф.F6ss разд.4 стл.34 стр.47</t>
  </si>
  <si>
    <t>Ф.F6ss разд.4 стл.43 стр.48=Ф.F6ss разд.4 стл.35 стр.48-Ф.F6ss разд.4 стл.31 стр.48-Ф.F6ss разд.4 стл.33 стр.48-Ф.F6ss разд.4 стл.34 стр.48</t>
  </si>
  <si>
    <t>Ф.F6ss разд.4 стл.43 стр.49=Ф.F6ss разд.4 стл.35 стр.49-Ф.F6ss разд.4 стл.31 стр.49-Ф.F6ss разд.4 стл.33 стр.49-Ф.F6ss разд.4 стл.34 стр.49</t>
  </si>
  <si>
    <t>Ф.F6ss разд.4 стл.43 стр.5=Ф.F6ss разд.4 стл.35 стр.5-Ф.F6ss разд.4 стл.31 стр.5-Ф.F6ss разд.4 стл.33 стр.5-Ф.F6ss разд.4 стл.34 стр.5</t>
  </si>
  <si>
    <t>Ф.F6ss разд.4 стл.43 стр.50=Ф.F6ss разд.4 стл.35 стр.50-Ф.F6ss разд.4 стл.31 стр.50-Ф.F6ss разд.4 стл.33 стр.50-Ф.F6ss разд.4 стл.34 стр.50</t>
  </si>
  <si>
    <t>Ф.F6ss разд.4 стл.43 стр.51=Ф.F6ss разд.4 стл.35 стр.51-Ф.F6ss разд.4 стл.31 стр.51-Ф.F6ss разд.4 стл.33 стр.51-Ф.F6ss разд.4 стл.34 стр.51</t>
  </si>
  <si>
    <t>Ф.F6ss разд.4 стл.43 стр.52=Ф.F6ss разд.4 стл.35 стр.52-Ф.F6ss разд.4 стл.31 стр.52-Ф.F6ss разд.4 стл.33 стр.52-Ф.F6ss разд.4 стл.34 стр.52</t>
  </si>
  <si>
    <t>Ф.F6ss разд.4 стл.43 стр.53=Ф.F6ss разд.4 стл.35 стр.53-Ф.F6ss разд.4 стл.31 стр.53-Ф.F6ss разд.4 стл.33 стр.53-Ф.F6ss разд.4 стл.34 стр.53</t>
  </si>
  <si>
    <t>Ф.F6ss разд.4 стл.43 стр.54=Ф.F6ss разд.4 стл.35 стр.54-Ф.F6ss разд.4 стл.31 стр.54-Ф.F6ss разд.4 стл.33 стр.54-Ф.F6ss разд.4 стл.34 стр.54</t>
  </si>
  <si>
    <t>Ф.F6ss разд.4 стл.43 стр.55=Ф.F6ss разд.4 стл.35 стр.55-Ф.F6ss разд.4 стл.31 стр.55-Ф.F6ss разд.4 стл.33 стр.55-Ф.F6ss разд.4 стл.34 стр.55</t>
  </si>
  <si>
    <t>Ф.F6ss разд.4 стл.43 стр.6=Ф.F6ss разд.4 стл.35 стр.6-Ф.F6ss разд.4 стл.31 стр.6-Ф.F6ss разд.4 стл.33 стр.6-Ф.F6ss разд.4 стл.34 стр.6</t>
  </si>
  <si>
    <t>Ф.F6ss разд.4 стл.43 стр.7=Ф.F6ss разд.4 стл.35 стр.7-Ф.F6ss разд.4 стл.31 стр.7-Ф.F6ss разд.4 стл.33 стр.7-Ф.F6ss разд.4 стл.34 стр.7</t>
  </si>
  <si>
    <t>Ф.F6ss разд.4 стл.43 стр.8=Ф.F6ss разд.4 стл.35 стр.8-Ф.F6ss разд.4 стл.31 стр.8-Ф.F6ss разд.4 стл.33 стр.8-Ф.F6ss разд.4 стл.34 стр.8</t>
  </si>
  <si>
    <t>Ф.F6ss разд.4 стл.43 стр.9=Ф.F6ss разд.4 стл.35 стр.9-Ф.F6ss разд.4 стл.31 стр.9-Ф.F6ss разд.4 стл.33 стр.9-Ф.F6ss разд.4 стл.34 стр.9</t>
  </si>
  <si>
    <t>Студенческая ул., 23, г.Нижний Новгород, Нижегродская область, 603951</t>
  </si>
  <si>
    <t>Заместитель председателя суда    И.Ю.Азов</t>
  </si>
  <si>
    <t>Начальник отдела обеспечения судопроизводства по уголовным делам</t>
  </si>
  <si>
    <t>в апелляционной инстанции   М.В.Фролова</t>
  </si>
  <si>
    <t>8 (8312) 421-89-65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</si>
</sst>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-FC19]d\ mmmm\ yyyy\ &quot;г.&quot;"/>
    <numFmt numFmtId="176" formatCode="[&lt;=9999999]###\-####;\(###\)\ ###\-####"/>
    <numFmt numFmtId="177" formatCode="[$-F800]dddd\,\ mmmm\ dd\,\ yyyy"/>
    <numFmt numFmtId="178" formatCode="[$-FC19]dd\ mmmm\ yyyy\ &quot;г.&quot;"/>
  </numFmts>
  <fonts count="127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7"/>
      <name val="Times New Roman"/>
      <family val="1"/>
    </font>
    <font>
      <sz val="6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 Cyr"/>
      <family val="0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22"/>
      <name val="Times New Roman"/>
      <family val="1"/>
    </font>
    <font>
      <sz val="16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3"/>
      <name val="Times New Roman"/>
      <family val="1"/>
    </font>
    <font>
      <b/>
      <sz val="20"/>
      <name val="Times New Roman"/>
      <family val="1"/>
    </font>
    <font>
      <b/>
      <sz val="18"/>
      <name val="Times New Roman"/>
      <family val="1"/>
    </font>
    <font>
      <b/>
      <sz val="13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56"/>
      <name val="Times New Roman"/>
      <family val="1"/>
    </font>
    <font>
      <b/>
      <sz val="12"/>
      <color indexed="56"/>
      <name val="Arial"/>
      <family val="2"/>
    </font>
    <font>
      <b/>
      <sz val="10"/>
      <color indexed="8"/>
      <name val="Times New Roman"/>
      <family val="1"/>
    </font>
    <font>
      <b/>
      <vertAlign val="superscript"/>
      <sz val="12"/>
      <name val="Times New Roman"/>
      <family val="1"/>
    </font>
    <font>
      <b/>
      <sz val="36"/>
      <name val="Times New Roman"/>
      <family val="1"/>
    </font>
    <font>
      <b/>
      <sz val="18"/>
      <color indexed="8"/>
      <name val="Times New Roman"/>
      <family val="1"/>
    </font>
    <font>
      <b/>
      <vertAlign val="superscript"/>
      <sz val="20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22"/>
      <name val="Times New Roman"/>
      <family val="1"/>
    </font>
    <font>
      <vertAlign val="superscript"/>
      <sz val="11"/>
      <name val="Times New Roman"/>
      <family val="1"/>
    </font>
    <font>
      <b/>
      <sz val="12"/>
      <color indexed="30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30"/>
      <name val="Times New Roman"/>
      <family val="1"/>
    </font>
    <font>
      <b/>
      <sz val="24"/>
      <color indexed="8"/>
      <name val="Times New Roman"/>
      <family val="1"/>
    </font>
    <font>
      <sz val="18"/>
      <color indexed="8"/>
      <name val="Times New Roman"/>
      <family val="1"/>
    </font>
    <font>
      <sz val="10"/>
      <color indexed="30"/>
      <name val="Arial"/>
      <family val="2"/>
    </font>
    <font>
      <b/>
      <sz val="10"/>
      <name val="Arial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3"/>
      <color indexed="10"/>
      <name val="Times New Roman"/>
      <family val="1"/>
    </font>
    <font>
      <sz val="10"/>
      <color indexed="10"/>
      <name val="Arial"/>
      <family val="2"/>
    </font>
    <font>
      <sz val="16"/>
      <name val="Arial"/>
      <family val="2"/>
    </font>
    <font>
      <b/>
      <sz val="18"/>
      <color indexed="20"/>
      <name val="Times New Roman"/>
      <family val="1"/>
    </font>
    <font>
      <b/>
      <sz val="15"/>
      <name val="Times New Roman"/>
      <family val="1"/>
    </font>
    <font>
      <b/>
      <vertAlign val="superscript"/>
      <sz val="16"/>
      <name val="Times New Roman"/>
      <family val="1"/>
    </font>
    <font>
      <b/>
      <vertAlign val="superscript"/>
      <sz val="24"/>
      <name val="Times New Roman"/>
      <family val="1"/>
    </font>
    <font>
      <i/>
      <sz val="16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Arial"/>
      <family val="2"/>
    </font>
    <font>
      <sz val="8"/>
      <color indexed="8"/>
      <name val="Times New Roman"/>
      <family val="1"/>
    </font>
    <font>
      <b/>
      <sz val="15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Arial"/>
      <family val="2"/>
    </font>
    <font>
      <b/>
      <sz val="24"/>
      <color indexed="10"/>
      <name val="Arial"/>
      <family val="2"/>
    </font>
    <font>
      <b/>
      <sz val="10"/>
      <color indexed="30"/>
      <name val="Arial"/>
      <family val="2"/>
    </font>
    <font>
      <b/>
      <sz val="10"/>
      <color indexed="10"/>
      <name val="Arial"/>
      <family val="2"/>
    </font>
    <font>
      <b/>
      <sz val="10"/>
      <color indexed="56"/>
      <name val="Arial"/>
      <family val="2"/>
    </font>
    <font>
      <b/>
      <sz val="36"/>
      <color indexed="8"/>
      <name val="Times New Roman"/>
      <family val="1"/>
    </font>
    <font>
      <sz val="8"/>
      <name val="Tahoma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Times New Roman"/>
      <family val="1"/>
    </font>
    <font>
      <sz val="18"/>
      <color theme="1"/>
      <name val="Arial"/>
      <family val="2"/>
    </font>
    <font>
      <b/>
      <sz val="16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5"/>
      <color theme="1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Arial"/>
      <family val="2"/>
    </font>
    <font>
      <b/>
      <sz val="24"/>
      <color rgb="FFFF0000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Times New Roman"/>
      <family val="1"/>
    </font>
    <font>
      <b/>
      <sz val="10"/>
      <color rgb="FF002060"/>
      <name val="Arial"/>
      <family val="2"/>
    </font>
    <font>
      <b/>
      <sz val="12"/>
      <color rgb="FF002060"/>
      <name val="Times New Roman"/>
      <family val="1"/>
    </font>
    <font>
      <b/>
      <sz val="36"/>
      <color theme="1"/>
      <name val="Times New Roman"/>
      <family val="1"/>
    </font>
    <font>
      <b/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>
        <color indexed="63"/>
      </top>
      <bottom style="medium"/>
    </border>
    <border>
      <left style="thin"/>
      <right style="thin"/>
      <top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/>
    </border>
    <border>
      <left style="medium"/>
      <right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/>
    </border>
    <border>
      <left style="thin"/>
      <right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6" fillId="2" borderId="0" applyNumberFormat="0" applyBorder="0" applyAlignment="0" applyProtection="0"/>
    <xf numFmtId="0" fontId="96" fillId="3" borderId="0" applyNumberFormat="0" applyBorder="0" applyAlignment="0" applyProtection="0"/>
    <xf numFmtId="0" fontId="96" fillId="4" borderId="0" applyNumberFormat="0" applyBorder="0" applyAlignment="0" applyProtection="0"/>
    <xf numFmtId="0" fontId="96" fillId="2" borderId="0" applyNumberFormat="0" applyBorder="0" applyAlignment="0" applyProtection="0"/>
    <xf numFmtId="0" fontId="96" fillId="5" borderId="0" applyNumberFormat="0" applyBorder="0" applyAlignment="0" applyProtection="0"/>
    <xf numFmtId="0" fontId="96" fillId="6" borderId="0" applyNumberFormat="0" applyBorder="0" applyAlignment="0" applyProtection="0"/>
    <xf numFmtId="0" fontId="96" fillId="7" borderId="0" applyNumberFormat="0" applyBorder="0" applyAlignment="0" applyProtection="0"/>
    <xf numFmtId="0" fontId="96" fillId="8" borderId="0" applyNumberFormat="0" applyBorder="0" applyAlignment="0" applyProtection="0"/>
    <xf numFmtId="0" fontId="96" fillId="9" borderId="0" applyNumberFormat="0" applyBorder="0" applyAlignment="0" applyProtection="0"/>
    <xf numFmtId="0" fontId="96" fillId="7" borderId="0" applyNumberFormat="0" applyBorder="0" applyAlignment="0" applyProtection="0"/>
    <xf numFmtId="0" fontId="96" fillId="10" borderId="0" applyNumberFormat="0" applyBorder="0" applyAlignment="0" applyProtection="0"/>
    <xf numFmtId="0" fontId="96" fillId="3" borderId="0" applyNumberFormat="0" applyBorder="0" applyAlignment="0" applyProtection="0"/>
    <xf numFmtId="0" fontId="97" fillId="11" borderId="0" applyNumberFormat="0" applyBorder="0" applyAlignment="0" applyProtection="0"/>
    <xf numFmtId="0" fontId="97" fillId="12" borderId="0" applyNumberFormat="0" applyBorder="0" applyAlignment="0" applyProtection="0"/>
    <xf numFmtId="0" fontId="97" fillId="9" borderId="0" applyNumberFormat="0" applyBorder="0" applyAlignment="0" applyProtection="0"/>
    <xf numFmtId="0" fontId="97" fillId="7" borderId="0" applyNumberFormat="0" applyBorder="0" applyAlignment="0" applyProtection="0"/>
    <xf numFmtId="0" fontId="97" fillId="13" borderId="0" applyNumberFormat="0" applyBorder="0" applyAlignment="0" applyProtection="0"/>
    <xf numFmtId="0" fontId="97" fillId="3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97" fillId="11" borderId="0" applyNumberFormat="0" applyBorder="0" applyAlignment="0" applyProtection="0"/>
    <xf numFmtId="0" fontId="97" fillId="14" borderId="0" applyNumberFormat="0" applyBorder="0" applyAlignment="0" applyProtection="0"/>
    <xf numFmtId="0" fontId="97" fillId="15" borderId="0" applyNumberFormat="0" applyBorder="0" applyAlignment="0" applyProtection="0"/>
    <xf numFmtId="0" fontId="97" fillId="16" borderId="0" applyNumberFormat="0" applyBorder="0" applyAlignment="0" applyProtection="0"/>
    <xf numFmtId="0" fontId="97" fillId="17" borderId="0" applyNumberFormat="0" applyBorder="0" applyAlignment="0" applyProtection="0"/>
    <xf numFmtId="0" fontId="97" fillId="18" borderId="0" applyNumberFormat="0" applyBorder="0" applyAlignment="0" applyProtection="0"/>
    <xf numFmtId="0" fontId="98" fillId="19" borderId="1" applyNumberFormat="0" applyAlignment="0" applyProtection="0"/>
    <xf numFmtId="0" fontId="99" fillId="2" borderId="2" applyNumberFormat="0" applyAlignment="0" applyProtection="0"/>
    <xf numFmtId="0" fontId="100" fillId="2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75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101" fillId="0" borderId="6" applyNumberFormat="0" applyFill="0" applyAlignment="0" applyProtection="0"/>
    <xf numFmtId="0" fontId="102" fillId="20" borderId="7" applyNumberFormat="0" applyAlignment="0" applyProtection="0"/>
    <xf numFmtId="0" fontId="59" fillId="0" borderId="0" applyNumberFormat="0" applyFill="0" applyBorder="0" applyAlignment="0" applyProtection="0"/>
    <xf numFmtId="0" fontId="103" fillId="21" borderId="0" applyNumberFormat="0" applyBorder="0" applyAlignment="0" applyProtection="0"/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04" fillId="22" borderId="0" applyNumberFormat="0" applyBorder="0" applyAlignment="0" applyProtection="0"/>
    <xf numFmtId="0" fontId="10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06" fillId="0" borderId="9" applyNumberFormat="0" applyFill="0" applyAlignment="0" applyProtection="0"/>
    <xf numFmtId="0" fontId="10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8" fillId="24" borderId="0" applyNumberFormat="0" applyBorder="0" applyAlignment="0" applyProtection="0"/>
  </cellStyleXfs>
  <cellXfs count="673">
    <xf numFmtId="0" fontId="0" fillId="0" borderId="0" xfId="0" applyAlignment="1">
      <alignment/>
    </xf>
    <xf numFmtId="0" fontId="8" fillId="0" borderId="10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16" fillId="0" borderId="0" xfId="0" applyFont="1" applyFill="1" applyAlignment="1" applyProtection="1">
      <alignment shrinkToFit="1"/>
      <protection/>
    </xf>
    <xf numFmtId="0" fontId="3" fillId="0" borderId="0" xfId="0" applyFont="1" applyAlignment="1">
      <alignment/>
    </xf>
    <xf numFmtId="0" fontId="3" fillId="0" borderId="0" xfId="35" applyFont="1">
      <alignment/>
      <protection/>
    </xf>
    <xf numFmtId="0" fontId="3" fillId="0" borderId="0" xfId="35" applyFont="1" applyFill="1">
      <alignment/>
      <protection/>
    </xf>
    <xf numFmtId="0" fontId="3" fillId="0" borderId="0" xfId="35" applyFont="1" applyFill="1" applyBorder="1">
      <alignment/>
      <protection/>
    </xf>
    <xf numFmtId="0" fontId="2" fillId="0" borderId="0" xfId="35" applyFont="1" applyFill="1" applyBorder="1" applyAlignment="1">
      <alignment horizontal="left" wrapText="1"/>
      <protection/>
    </xf>
    <xf numFmtId="0" fontId="3" fillId="0" borderId="0" xfId="35" applyFont="1" applyFill="1" applyBorder="1" applyAlignment="1">
      <alignment/>
      <protection/>
    </xf>
    <xf numFmtId="49" fontId="3" fillId="0" borderId="0" xfId="35" applyNumberFormat="1" applyFont="1" applyFill="1" applyAlignment="1">
      <alignment horizontal="center" vertical="center" wrapText="1"/>
      <protection/>
    </xf>
    <xf numFmtId="0" fontId="1" fillId="0" borderId="0" xfId="35" applyFont="1" applyFill="1" applyBorder="1" applyAlignment="1">
      <alignment wrapText="1"/>
      <protection/>
    </xf>
    <xf numFmtId="0" fontId="4" fillId="0" borderId="0" xfId="35" applyFont="1" applyFill="1" applyBorder="1" applyAlignment="1">
      <alignment horizontal="center" wrapText="1"/>
      <protection/>
    </xf>
    <xf numFmtId="0" fontId="4" fillId="0" borderId="0" xfId="35" applyFont="1" applyFill="1" applyAlignment="1">
      <alignment horizontal="center" wrapText="1"/>
      <protection/>
    </xf>
    <xf numFmtId="0" fontId="2" fillId="0" borderId="0" xfId="35" applyFont="1" applyFill="1" applyBorder="1" applyAlignment="1">
      <alignment wrapText="1"/>
      <protection/>
    </xf>
    <xf numFmtId="0" fontId="3" fillId="0" borderId="0" xfId="35" applyFont="1" applyFill="1" applyAlignment="1">
      <alignment wrapText="1"/>
      <protection/>
    </xf>
    <xf numFmtId="0" fontId="2" fillId="0" borderId="0" xfId="35" applyFont="1" applyFill="1" applyBorder="1" applyAlignment="1">
      <alignment horizontal="center" wrapText="1"/>
      <protection/>
    </xf>
    <xf numFmtId="0" fontId="3" fillId="0" borderId="0" xfId="35" applyFont="1" applyFill="1" applyBorder="1" applyAlignment="1">
      <alignment horizontal="center" wrapText="1"/>
      <protection/>
    </xf>
    <xf numFmtId="0" fontId="3" fillId="0" borderId="0" xfId="35" applyFont="1" applyFill="1" applyBorder="1" applyAlignment="1">
      <alignment wrapText="1"/>
      <protection/>
    </xf>
    <xf numFmtId="0" fontId="21" fillId="0" borderId="12" xfId="35" applyFont="1" applyFill="1" applyBorder="1" applyAlignment="1">
      <alignment horizontal="center" vertical="center" wrapText="1"/>
      <protection/>
    </xf>
    <xf numFmtId="0" fontId="1" fillId="0" borderId="0" xfId="35" applyFont="1" applyFill="1" applyBorder="1" applyAlignment="1">
      <alignment vertical="center" wrapText="1"/>
      <protection/>
    </xf>
    <xf numFmtId="0" fontId="4" fillId="0" borderId="0" xfId="35" applyFont="1" applyFill="1" applyBorder="1" applyAlignment="1">
      <alignment horizontal="center" vertical="top" wrapText="1"/>
      <protection/>
    </xf>
    <xf numFmtId="0" fontId="1" fillId="0" borderId="0" xfId="35" applyFont="1" applyFill="1" applyBorder="1" applyAlignment="1">
      <alignment horizontal="center" wrapText="1"/>
      <protection/>
    </xf>
    <xf numFmtId="0" fontId="1" fillId="0" borderId="0" xfId="35" applyFont="1" applyFill="1" applyAlignment="1">
      <alignment wrapText="1"/>
      <protection/>
    </xf>
    <xf numFmtId="0" fontId="1" fillId="0" borderId="0" xfId="35" applyFont="1" applyFill="1" applyBorder="1" applyAlignment="1">
      <alignment vertical="top" wrapText="1"/>
      <protection/>
    </xf>
    <xf numFmtId="0" fontId="1" fillId="0" borderId="0" xfId="35" applyFont="1" applyFill="1" applyAlignment="1">
      <alignment horizontal="center" wrapText="1"/>
      <protection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4" fontId="3" fillId="0" borderId="0" xfId="0" applyNumberFormat="1" applyFont="1" applyAlignment="1" applyProtection="1">
      <alignment/>
      <protection/>
    </xf>
    <xf numFmtId="0" fontId="1" fillId="0" borderId="0" xfId="35" applyFont="1" applyFill="1" applyBorder="1" applyAlignment="1">
      <alignment horizontal="center" vertical="top" wrapText="1"/>
      <protection/>
    </xf>
    <xf numFmtId="0" fontId="13" fillId="0" borderId="15" xfId="35" applyFont="1" applyFill="1" applyBorder="1" applyAlignment="1">
      <alignment vertical="center"/>
      <protection/>
    </xf>
    <xf numFmtId="0" fontId="1" fillId="0" borderId="16" xfId="35" applyFont="1" applyFill="1" applyBorder="1" applyAlignment="1">
      <alignment vertical="center"/>
      <protection/>
    </xf>
    <xf numFmtId="0" fontId="1" fillId="0" borderId="15" xfId="35" applyFont="1" applyFill="1" applyBorder="1" applyAlignment="1">
      <alignment vertical="center"/>
      <protection/>
    </xf>
    <xf numFmtId="0" fontId="1" fillId="0" borderId="17" xfId="35" applyFont="1" applyFill="1" applyBorder="1" applyAlignment="1">
      <alignment vertical="center"/>
      <protection/>
    </xf>
    <xf numFmtId="0" fontId="4" fillId="0" borderId="0" xfId="35" applyFont="1" applyFill="1" applyAlignment="1">
      <alignment horizontal="center" vertical="top" wrapText="1"/>
      <protection/>
    </xf>
    <xf numFmtId="0" fontId="1" fillId="0" borderId="0" xfId="35" applyFont="1" applyFill="1" applyAlignment="1">
      <alignment horizontal="center" vertical="center" wrapText="1"/>
      <protection/>
    </xf>
    <xf numFmtId="3" fontId="15" fillId="4" borderId="12" xfId="35" applyNumberFormat="1" applyFont="1" applyFill="1" applyBorder="1" applyAlignment="1">
      <alignment horizontal="right" vertical="center" wrapText="1"/>
      <protection/>
    </xf>
    <xf numFmtId="0" fontId="2" fillId="0" borderId="0" xfId="35" applyFont="1" applyFill="1" applyBorder="1" applyAlignment="1">
      <alignment horizontal="center" vertical="center" wrapText="1"/>
      <protection/>
    </xf>
    <xf numFmtId="0" fontId="2" fillId="0" borderId="0" xfId="35" applyFont="1" applyFill="1">
      <alignment/>
      <protection/>
    </xf>
    <xf numFmtId="3" fontId="15" fillId="0" borderId="0" xfId="35" applyNumberFormat="1" applyFont="1" applyFill="1" applyBorder="1" applyAlignment="1">
      <alignment horizontal="right" vertical="center" wrapText="1"/>
      <protection/>
    </xf>
    <xf numFmtId="0" fontId="14" fillId="0" borderId="0" xfId="0" applyFont="1" applyFill="1" applyAlignment="1">
      <alignment horizontal="left" vertical="top" wrapText="1"/>
    </xf>
    <xf numFmtId="0" fontId="4" fillId="0" borderId="0" xfId="35" applyFont="1" applyFill="1" applyBorder="1" applyAlignment="1">
      <alignment/>
      <protection/>
    </xf>
    <xf numFmtId="0" fontId="17" fillId="0" borderId="0" xfId="0" applyFont="1" applyFill="1" applyAlignment="1" applyProtection="1">
      <alignment shrinkToFit="1"/>
      <protection/>
    </xf>
    <xf numFmtId="0" fontId="1" fillId="0" borderId="0" xfId="0" applyFont="1" applyBorder="1" applyAlignment="1" applyProtection="1">
      <alignment wrapText="1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" fillId="0" borderId="18" xfId="0" applyFont="1" applyBorder="1" applyAlignment="1" applyProtection="1">
      <alignment wrapText="1"/>
      <protection/>
    </xf>
    <xf numFmtId="0" fontId="1" fillId="0" borderId="19" xfId="0" applyFont="1" applyBorder="1" applyAlignment="1" applyProtection="1">
      <alignment wrapText="1"/>
      <protection/>
    </xf>
    <xf numFmtId="0" fontId="1" fillId="0" borderId="2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top" wrapText="1"/>
      <protection/>
    </xf>
    <xf numFmtId="0" fontId="2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/>
      <protection/>
    </xf>
    <xf numFmtId="0" fontId="3" fillId="0" borderId="23" xfId="0" applyFont="1" applyBorder="1" applyAlignment="1" applyProtection="1">
      <alignment/>
      <protection/>
    </xf>
    <xf numFmtId="0" fontId="5" fillId="0" borderId="23" xfId="0" applyFont="1" applyBorder="1" applyAlignment="1" applyProtection="1">
      <alignment horizontal="center"/>
      <protection/>
    </xf>
    <xf numFmtId="0" fontId="5" fillId="0" borderId="24" xfId="0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0" fontId="6" fillId="0" borderId="22" xfId="0" applyFont="1" applyBorder="1" applyAlignment="1" applyProtection="1">
      <alignment horizontal="center" vertical="top"/>
      <protection/>
    </xf>
    <xf numFmtId="0" fontId="6" fillId="0" borderId="23" xfId="0" applyFont="1" applyBorder="1" applyAlignment="1" applyProtection="1">
      <alignment horizontal="center" vertical="top"/>
      <protection/>
    </xf>
    <xf numFmtId="0" fontId="6" fillId="0" borderId="24" xfId="0" applyFont="1" applyBorder="1" applyAlignment="1" applyProtection="1">
      <alignment horizontal="center" vertical="top"/>
      <protection/>
    </xf>
    <xf numFmtId="0" fontId="15" fillId="0" borderId="0" xfId="0" applyFont="1" applyAlignment="1" applyProtection="1">
      <alignment horizontal="right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14" fontId="3" fillId="0" borderId="0" xfId="0" applyNumberFormat="1" applyFont="1" applyAlignment="1" applyProtection="1">
      <alignment/>
      <protection locked="0"/>
    </xf>
    <xf numFmtId="0" fontId="14" fillId="0" borderId="23" xfId="0" applyFont="1" applyBorder="1" applyAlignment="1" applyProtection="1">
      <alignment horizontal="center"/>
      <protection/>
    </xf>
    <xf numFmtId="0" fontId="14" fillId="0" borderId="24" xfId="0" applyFont="1" applyBorder="1" applyAlignment="1" applyProtection="1">
      <alignment horizontal="center"/>
      <protection/>
    </xf>
    <xf numFmtId="0" fontId="18" fillId="0" borderId="22" xfId="0" applyFont="1" applyBorder="1" applyAlignment="1" applyProtection="1">
      <alignment horizontal="left"/>
      <protection/>
    </xf>
    <xf numFmtId="0" fontId="18" fillId="0" borderId="23" xfId="0" applyFont="1" applyBorder="1" applyAlignment="1" applyProtection="1">
      <alignment horizontal="left"/>
      <protection/>
    </xf>
    <xf numFmtId="0" fontId="4" fillId="0" borderId="0" xfId="35" applyFont="1" applyFill="1" applyBorder="1" applyAlignment="1">
      <alignment horizontal="left" vertical="center"/>
      <protection/>
    </xf>
    <xf numFmtId="0" fontId="4" fillId="0" borderId="0" xfId="35" applyFont="1" applyFill="1" applyAlignment="1">
      <alignment horizontal="left" vertical="center"/>
      <protection/>
    </xf>
    <xf numFmtId="0" fontId="15" fillId="0" borderId="25" xfId="35" applyFont="1" applyFill="1" applyBorder="1" applyAlignment="1">
      <alignment horizontal="left" vertical="center"/>
      <protection/>
    </xf>
    <xf numFmtId="0" fontId="15" fillId="0" borderId="25" xfId="0" applyFont="1" applyFill="1" applyBorder="1" applyAlignment="1">
      <alignment horizontal="left" vertical="center"/>
    </xf>
    <xf numFmtId="0" fontId="14" fillId="0" borderId="0" xfId="35" applyFont="1" applyFill="1" applyBorder="1" applyAlignment="1">
      <alignment horizontal="center" vertical="center" wrapText="1"/>
      <protection/>
    </xf>
    <xf numFmtId="0" fontId="21" fillId="0" borderId="0" xfId="35" applyFont="1" applyFill="1" applyBorder="1" applyAlignment="1">
      <alignment horizontal="center" vertical="center" wrapText="1"/>
      <protection/>
    </xf>
    <xf numFmtId="0" fontId="14" fillId="0" borderId="0" xfId="35" applyFont="1" applyFill="1" applyBorder="1" applyAlignment="1">
      <alignment/>
      <protection/>
    </xf>
    <xf numFmtId="0" fontId="3" fillId="0" borderId="0" xfId="35" applyFont="1" applyFill="1" applyBorder="1" applyAlignment="1">
      <alignment horizontal="center"/>
      <protection/>
    </xf>
    <xf numFmtId="0" fontId="14" fillId="0" borderId="0" xfId="35" applyFont="1" applyFill="1" applyAlignment="1">
      <alignment horizontal="left"/>
      <protection/>
    </xf>
    <xf numFmtId="0" fontId="21" fillId="0" borderId="0" xfId="35" applyFont="1" applyFill="1" applyAlignment="1">
      <alignment horizontal="center" vertical="center" wrapText="1"/>
      <protection/>
    </xf>
    <xf numFmtId="0" fontId="21" fillId="0" borderId="0" xfId="35" applyFont="1" applyFill="1" applyAlignment="1">
      <alignment horizontal="center" wrapText="1"/>
      <protection/>
    </xf>
    <xf numFmtId="0" fontId="21" fillId="0" borderId="0" xfId="35" applyFont="1" applyFill="1" applyBorder="1" applyAlignment="1">
      <alignment horizontal="center" wrapText="1"/>
      <protection/>
    </xf>
    <xf numFmtId="0" fontId="15" fillId="0" borderId="12" xfId="35" applyFont="1" applyFill="1" applyBorder="1" applyAlignment="1">
      <alignment vertical="center" wrapText="1"/>
      <protection/>
    </xf>
    <xf numFmtId="0" fontId="1" fillId="0" borderId="0" xfId="35" applyFont="1" applyFill="1" applyAlignment="1">
      <alignment vertical="center"/>
      <protection/>
    </xf>
    <xf numFmtId="0" fontId="1" fillId="0" borderId="0" xfId="35" applyFont="1" applyFill="1" applyAlignment="1">
      <alignment vertical="center" wrapText="1"/>
      <protection/>
    </xf>
    <xf numFmtId="0" fontId="3" fillId="0" borderId="0" xfId="35" applyFont="1" applyFill="1" applyAlignment="1">
      <alignment horizontal="center" vertical="center" wrapText="1"/>
      <protection/>
    </xf>
    <xf numFmtId="0" fontId="4" fillId="0" borderId="0" xfId="35" applyFont="1" applyFill="1" applyBorder="1">
      <alignment/>
      <protection/>
    </xf>
    <xf numFmtId="0" fontId="3" fillId="0" borderId="15" xfId="35" applyFont="1" applyFill="1" applyBorder="1">
      <alignment/>
      <protection/>
    </xf>
    <xf numFmtId="0" fontId="4" fillId="0" borderId="15" xfId="35" applyFont="1" applyFill="1" applyBorder="1">
      <alignment/>
      <protection/>
    </xf>
    <xf numFmtId="0" fontId="4" fillId="0" borderId="17" xfId="35" applyFont="1" applyFill="1" applyBorder="1">
      <alignment/>
      <protection/>
    </xf>
    <xf numFmtId="0" fontId="21" fillId="0" borderId="0" xfId="35" applyFont="1" applyFill="1" applyAlignment="1">
      <alignment horizontal="left"/>
      <protection/>
    </xf>
    <xf numFmtId="0" fontId="14" fillId="0" borderId="15" xfId="35" applyFont="1" applyFill="1" applyBorder="1">
      <alignment/>
      <protection/>
    </xf>
    <xf numFmtId="0" fontId="31" fillId="0" borderId="12" xfId="79" applyFont="1" applyFill="1" applyBorder="1" applyAlignment="1">
      <alignment horizontal="center" vertical="center" wrapText="1"/>
      <protection/>
    </xf>
    <xf numFmtId="49" fontId="31" fillId="0" borderId="12" xfId="79" applyNumberFormat="1" applyFont="1" applyFill="1" applyBorder="1" applyAlignment="1">
      <alignment horizontal="center" vertical="center" wrapText="1"/>
      <protection/>
    </xf>
    <xf numFmtId="0" fontId="31" fillId="0" borderId="26" xfId="35" applyFont="1" applyFill="1" applyBorder="1" applyAlignment="1">
      <alignment horizontal="center" vertical="center" wrapText="1"/>
      <protection/>
    </xf>
    <xf numFmtId="0" fontId="31" fillId="0" borderId="12" xfId="35" applyFont="1" applyFill="1" applyBorder="1" applyAlignment="1">
      <alignment horizontal="center" vertical="center" wrapText="1"/>
      <protection/>
    </xf>
    <xf numFmtId="0" fontId="31" fillId="0" borderId="0" xfId="35" applyFont="1" applyFill="1" applyAlignment="1">
      <alignment horizontal="center" vertical="center" wrapText="1"/>
      <protection/>
    </xf>
    <xf numFmtId="0" fontId="28" fillId="0" borderId="0" xfId="35" applyFont="1" applyFill="1" applyBorder="1">
      <alignment/>
      <protection/>
    </xf>
    <xf numFmtId="0" fontId="31" fillId="0" borderId="0" xfId="35" applyFont="1" applyFill="1" applyBorder="1">
      <alignment/>
      <protection/>
    </xf>
    <xf numFmtId="0" fontId="28" fillId="0" borderId="0" xfId="35" applyFont="1" applyFill="1">
      <alignment/>
      <protection/>
    </xf>
    <xf numFmtId="0" fontId="8" fillId="0" borderId="0" xfId="83" applyFont="1" applyFill="1" applyBorder="1" applyAlignment="1">
      <alignment vertical="center" wrapText="1"/>
      <protection/>
    </xf>
    <xf numFmtId="0" fontId="21" fillId="0" borderId="12" xfId="36" applyFont="1" applyFill="1" applyBorder="1" applyAlignment="1">
      <alignment horizontal="center" vertical="center" wrapText="1"/>
      <protection/>
    </xf>
    <xf numFmtId="0" fontId="14" fillId="0" borderId="0" xfId="35" applyFont="1" applyFill="1" applyBorder="1">
      <alignment/>
      <protection/>
    </xf>
    <xf numFmtId="0" fontId="20" fillId="0" borderId="0" xfId="35" applyFont="1" applyFill="1">
      <alignment/>
      <protection/>
    </xf>
    <xf numFmtId="0" fontId="20" fillId="0" borderId="0" xfId="35" applyFont="1">
      <alignment/>
      <protection/>
    </xf>
    <xf numFmtId="0" fontId="20" fillId="0" borderId="27" xfId="0" applyFont="1" applyFill="1" applyBorder="1" applyAlignment="1">
      <alignment horizontal="center"/>
    </xf>
    <xf numFmtId="176" fontId="20" fillId="0" borderId="0" xfId="86" applyNumberFormat="1" applyFont="1" applyFill="1" applyBorder="1" applyAlignment="1">
      <alignment horizontal="center"/>
      <protection/>
    </xf>
    <xf numFmtId="0" fontId="8" fillId="0" borderId="0" xfId="86" applyFont="1" applyFill="1" applyBorder="1">
      <alignment/>
      <protection/>
    </xf>
    <xf numFmtId="0" fontId="3" fillId="2" borderId="0" xfId="0" applyFont="1" applyFill="1" applyAlignment="1">
      <alignment/>
    </xf>
    <xf numFmtId="0" fontId="27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4" borderId="12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3" fillId="0" borderId="0" xfId="86" applyFont="1" applyFill="1" applyBorder="1" applyAlignment="1">
      <alignment horizontal="center" vertical="top"/>
      <protection/>
    </xf>
    <xf numFmtId="0" fontId="2" fillId="0" borderId="0" xfId="35" applyFont="1" applyFill="1" applyBorder="1">
      <alignment/>
      <protection/>
    </xf>
    <xf numFmtId="0" fontId="20" fillId="0" borderId="0" xfId="86" applyFont="1" applyFill="1" applyBorder="1" applyAlignment="1">
      <alignment wrapText="1"/>
      <protection/>
    </xf>
    <xf numFmtId="0" fontId="19" fillId="0" borderId="0" xfId="86" applyFont="1" applyFill="1" applyBorder="1" applyAlignment="1">
      <alignment horizontal="right" vertical="top"/>
      <protection/>
    </xf>
    <xf numFmtId="0" fontId="3" fillId="0" borderId="0" xfId="86" applyFont="1" applyFill="1" applyBorder="1" applyAlignment="1">
      <alignment horizontal="left" vertical="top"/>
      <protection/>
    </xf>
    <xf numFmtId="3" fontId="15" fillId="0" borderId="0" xfId="35" applyNumberFormat="1" applyFont="1" applyFill="1" applyBorder="1" applyAlignment="1">
      <alignment horizontal="left" vertical="center" wrapText="1"/>
      <protection/>
    </xf>
    <xf numFmtId="0" fontId="44" fillId="0" borderId="19" xfId="0" applyFont="1" applyBorder="1" applyAlignment="1" applyProtection="1">
      <alignment horizontal="right" wrapText="1"/>
      <protection/>
    </xf>
    <xf numFmtId="0" fontId="44" fillId="0" borderId="19" xfId="0" applyFont="1" applyBorder="1" applyAlignment="1" applyProtection="1">
      <alignment horizontal="center" wrapText="1"/>
      <protection/>
    </xf>
    <xf numFmtId="0" fontId="44" fillId="0" borderId="19" xfId="0" applyFont="1" applyBorder="1" applyAlignment="1" applyProtection="1">
      <alignment wrapText="1"/>
      <protection/>
    </xf>
    <xf numFmtId="0" fontId="8" fillId="0" borderId="0" xfId="0" applyFont="1" applyFill="1" applyBorder="1" applyAlignment="1">
      <alignment horizontal="left"/>
    </xf>
    <xf numFmtId="0" fontId="24" fillId="0" borderId="0" xfId="35" applyFont="1" applyFill="1" applyAlignment="1">
      <alignment vertical="top" wrapText="1"/>
      <protection/>
    </xf>
    <xf numFmtId="0" fontId="20" fillId="0" borderId="0" xfId="35" applyFont="1" applyFill="1" applyBorder="1" applyAlignment="1">
      <alignment/>
      <protection/>
    </xf>
    <xf numFmtId="0" fontId="15" fillId="0" borderId="12" xfId="35" applyFont="1" applyFill="1" applyBorder="1" applyAlignment="1">
      <alignment horizontal="left" vertical="center" wrapText="1"/>
      <protection/>
    </xf>
    <xf numFmtId="3" fontId="14" fillId="0" borderId="0" xfId="35" applyNumberFormat="1" applyFont="1" applyFill="1" applyBorder="1" applyAlignment="1">
      <alignment horizontal="left" vertical="center" wrapText="1"/>
      <protection/>
    </xf>
    <xf numFmtId="0" fontId="4" fillId="4" borderId="28" xfId="0" applyFont="1" applyFill="1" applyBorder="1" applyAlignment="1" applyProtection="1">
      <alignment horizontal="center" vertical="center" wrapText="1"/>
      <protection locked="0"/>
    </xf>
    <xf numFmtId="3" fontId="15" fillId="9" borderId="12" xfId="35" applyNumberFormat="1" applyFont="1" applyFill="1" applyBorder="1" applyAlignment="1">
      <alignment horizontal="right" vertical="center" wrapText="1"/>
      <protection/>
    </xf>
    <xf numFmtId="0" fontId="22" fillId="0" borderId="26" xfId="36" applyFont="1" applyFill="1" applyBorder="1" applyAlignment="1">
      <alignment horizontal="center" vertical="center" wrapText="1"/>
      <protection/>
    </xf>
    <xf numFmtId="0" fontId="22" fillId="0" borderId="12" xfId="35" applyFont="1" applyFill="1" applyBorder="1" applyAlignment="1">
      <alignment horizontal="center" vertical="center"/>
      <protection/>
    </xf>
    <xf numFmtId="0" fontId="22" fillId="0" borderId="12" xfId="35" applyFont="1" applyFill="1" applyBorder="1" applyAlignment="1">
      <alignment horizontal="center" vertical="center" wrapText="1"/>
      <protection/>
    </xf>
    <xf numFmtId="0" fontId="20" fillId="0" borderId="17" xfId="36" applyFont="1" applyFill="1" applyBorder="1" applyAlignment="1">
      <alignment horizontal="center" vertical="center" wrapText="1"/>
      <protection/>
    </xf>
    <xf numFmtId="0" fontId="20" fillId="0" borderId="12" xfId="36" applyFont="1" applyFill="1" applyBorder="1" applyAlignment="1">
      <alignment horizontal="center" vertical="center" wrapText="1"/>
      <protection/>
    </xf>
    <xf numFmtId="0" fontId="20" fillId="0" borderId="12" xfId="35" applyFont="1" applyFill="1" applyBorder="1" applyAlignment="1">
      <alignment horizontal="center" vertical="center"/>
      <protection/>
    </xf>
    <xf numFmtId="0" fontId="22" fillId="0" borderId="29" xfId="36" applyFont="1" applyFill="1" applyBorder="1" applyAlignment="1">
      <alignment horizontal="center" wrapText="1"/>
      <protection/>
    </xf>
    <xf numFmtId="0" fontId="28" fillId="0" borderId="12" xfId="35" applyFont="1" applyFill="1" applyBorder="1" applyAlignment="1">
      <alignment horizontal="center" vertical="center" wrapText="1"/>
      <protection/>
    </xf>
    <xf numFmtId="0" fontId="20" fillId="0" borderId="29" xfId="35" applyFont="1" applyFill="1" applyBorder="1" applyAlignment="1">
      <alignment horizontal="center" vertical="center"/>
      <protection/>
    </xf>
    <xf numFmtId="0" fontId="14" fillId="0" borderId="15" xfId="35" applyFont="1" applyFill="1" applyBorder="1" applyAlignment="1">
      <alignment/>
      <protection/>
    </xf>
    <xf numFmtId="0" fontId="14" fillId="0" borderId="17" xfId="35" applyFont="1" applyFill="1" applyBorder="1" applyAlignment="1">
      <alignment/>
      <protection/>
    </xf>
    <xf numFmtId="0" fontId="8" fillId="0" borderId="25" xfId="35" applyFont="1" applyFill="1" applyBorder="1" applyAlignment="1">
      <alignment/>
      <protection/>
    </xf>
    <xf numFmtId="0" fontId="8" fillId="0" borderId="0" xfId="35" applyFont="1" applyFill="1" applyAlignment="1">
      <alignment horizontal="left"/>
      <protection/>
    </xf>
    <xf numFmtId="0" fontId="22" fillId="0" borderId="0" xfId="35" applyFont="1" applyFill="1" applyAlignment="1">
      <alignment horizontal="left"/>
      <protection/>
    </xf>
    <xf numFmtId="0" fontId="25" fillId="0" borderId="25" xfId="35" applyFont="1" applyFill="1" applyBorder="1" applyAlignment="1">
      <alignment horizontal="left"/>
      <protection/>
    </xf>
    <xf numFmtId="0" fontId="8" fillId="0" borderId="12" xfId="35" applyFont="1" applyFill="1" applyBorder="1" applyAlignment="1">
      <alignment horizontal="center" vertical="center" wrapText="1"/>
      <protection/>
    </xf>
    <xf numFmtId="0" fontId="20" fillId="0" borderId="12" xfId="35" applyFont="1" applyFill="1" applyBorder="1" applyAlignment="1">
      <alignment horizontal="center" vertical="center" wrapText="1"/>
      <protection/>
    </xf>
    <xf numFmtId="0" fontId="44" fillId="4" borderId="19" xfId="0" applyFont="1" applyFill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0" xfId="35" applyFont="1" applyFill="1" applyBorder="1" applyAlignment="1">
      <alignment horizontal="left" vertical="top" wrapText="1"/>
      <protection/>
    </xf>
    <xf numFmtId="0" fontId="22" fillId="0" borderId="12" xfId="35" applyFont="1" applyFill="1" applyBorder="1" applyAlignment="1">
      <alignment horizontal="left" vertical="center" wrapText="1"/>
      <protection/>
    </xf>
    <xf numFmtId="0" fontId="15" fillId="0" borderId="12" xfId="35" applyFont="1" applyFill="1" applyBorder="1" applyAlignment="1">
      <alignment horizontal="center" vertical="center" wrapText="1"/>
      <protection/>
    </xf>
    <xf numFmtId="0" fontId="15" fillId="0" borderId="12" xfId="35" applyFont="1" applyFill="1" applyBorder="1" applyAlignment="1">
      <alignment horizontal="center" vertical="center" textRotation="90" wrapText="1"/>
      <protection/>
    </xf>
    <xf numFmtId="0" fontId="15" fillId="0" borderId="12" xfId="35" applyFont="1" applyFill="1" applyBorder="1" applyAlignment="1">
      <alignment horizontal="center" wrapText="1"/>
      <protection/>
    </xf>
    <xf numFmtId="0" fontId="45" fillId="0" borderId="12" xfId="35" applyFont="1" applyFill="1" applyBorder="1" applyAlignment="1">
      <alignment horizontal="center" vertical="center" textRotation="90" wrapText="1"/>
      <protection/>
    </xf>
    <xf numFmtId="0" fontId="45" fillId="0" borderId="12" xfId="35" applyFont="1" applyFill="1" applyBorder="1" applyAlignment="1">
      <alignment horizontal="center" vertical="center" wrapText="1"/>
      <protection/>
    </xf>
    <xf numFmtId="49" fontId="33" fillId="2" borderId="12" xfId="34" applyNumberFormat="1" applyFont="1" applyFill="1" applyBorder="1" applyAlignment="1">
      <alignment vertical="center" wrapText="1"/>
      <protection/>
    </xf>
    <xf numFmtId="0" fontId="39" fillId="0" borderId="12" xfId="79" applyFont="1" applyFill="1" applyBorder="1" applyAlignment="1">
      <alignment horizontal="center" vertical="center" wrapText="1"/>
      <protection/>
    </xf>
    <xf numFmtId="49" fontId="47" fillId="0" borderId="12" xfId="79" applyNumberFormat="1" applyFont="1" applyFill="1" applyBorder="1" applyAlignment="1">
      <alignment horizontal="left" vertical="center" wrapText="1"/>
      <protection/>
    </xf>
    <xf numFmtId="49" fontId="48" fillId="0" borderId="26" xfId="79" applyNumberFormat="1" applyFont="1" applyFill="1" applyBorder="1" applyAlignment="1">
      <alignment horizontal="left" vertical="center" wrapText="1"/>
      <protection/>
    </xf>
    <xf numFmtId="0" fontId="39" fillId="0" borderId="26" xfId="79" applyFont="1" applyFill="1" applyBorder="1" applyAlignment="1">
      <alignment horizontal="center" vertical="center" wrapText="1"/>
      <protection/>
    </xf>
    <xf numFmtId="0" fontId="49" fillId="0" borderId="12" xfId="79" applyFont="1" applyFill="1" applyBorder="1" applyAlignment="1">
      <alignment horizontal="center" vertical="center" wrapText="1"/>
      <protection/>
    </xf>
    <xf numFmtId="0" fontId="39" fillId="0" borderId="12" xfId="35" applyFont="1" applyFill="1" applyBorder="1" applyAlignment="1">
      <alignment horizontal="center" vertical="center" textRotation="90" wrapText="1"/>
      <protection/>
    </xf>
    <xf numFmtId="0" fontId="15" fillId="0" borderId="0" xfId="35" applyFont="1" applyFill="1" applyBorder="1" applyAlignment="1">
      <alignment vertical="center" wrapText="1"/>
      <protection/>
    </xf>
    <xf numFmtId="3" fontId="15" fillId="0" borderId="12" xfId="35" applyNumberFormat="1" applyFont="1" applyFill="1" applyBorder="1" applyAlignment="1">
      <alignment horizontal="center" vertical="center" wrapText="1"/>
      <protection/>
    </xf>
    <xf numFmtId="0" fontId="50" fillId="0" borderId="25" xfId="35" applyFont="1" applyFill="1" applyBorder="1" applyAlignment="1">
      <alignment horizontal="center" vertical="center"/>
      <protection/>
    </xf>
    <xf numFmtId="0" fontId="50" fillId="0" borderId="25" xfId="35" applyFont="1" applyFill="1" applyBorder="1" applyAlignment="1">
      <alignment horizontal="left" vertical="center" wrapText="1"/>
      <protection/>
    </xf>
    <xf numFmtId="0" fontId="50" fillId="0" borderId="25" xfId="83" applyFont="1" applyFill="1" applyBorder="1" applyAlignment="1">
      <alignment horizontal="left" vertical="center" wrapText="1"/>
      <protection/>
    </xf>
    <xf numFmtId="0" fontId="50" fillId="0" borderId="17" xfId="83" applyFont="1" applyFill="1" applyBorder="1" applyAlignment="1">
      <alignment horizontal="left" vertical="center" wrapText="1"/>
      <protection/>
    </xf>
    <xf numFmtId="0" fontId="51" fillId="0" borderId="12" xfId="36" applyFont="1" applyFill="1" applyBorder="1" applyAlignment="1">
      <alignment horizontal="left" vertical="center" wrapText="1"/>
      <protection/>
    </xf>
    <xf numFmtId="0" fontId="51" fillId="0" borderId="12" xfId="35" applyFont="1" applyFill="1" applyBorder="1" applyAlignment="1">
      <alignment horizontal="left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 locked="0"/>
    </xf>
    <xf numFmtId="0" fontId="42" fillId="0" borderId="0" xfId="35" applyFont="1" applyFill="1" applyBorder="1" applyAlignment="1">
      <alignment horizontal="center" wrapText="1"/>
      <protection/>
    </xf>
    <xf numFmtId="0" fontId="42" fillId="0" borderId="0" xfId="35" applyFont="1" applyFill="1" applyBorder="1" applyAlignment="1">
      <alignment wrapText="1"/>
      <protection/>
    </xf>
    <xf numFmtId="0" fontId="42" fillId="0" borderId="0" xfId="35" applyFont="1" applyFill="1" applyAlignment="1">
      <alignment wrapText="1"/>
      <protection/>
    </xf>
    <xf numFmtId="0" fontId="24" fillId="0" borderId="0" xfId="35" applyFont="1" applyFill="1" applyAlignment="1">
      <alignment vertical="top"/>
      <protection/>
    </xf>
    <xf numFmtId="0" fontId="22" fillId="0" borderId="12" xfId="35" applyFont="1" applyFill="1" applyBorder="1" applyAlignment="1">
      <alignment vertical="center" wrapText="1"/>
      <protection/>
    </xf>
    <xf numFmtId="0" fontId="22" fillId="0" borderId="26" xfId="35" applyFont="1" applyFill="1" applyBorder="1" applyAlignment="1">
      <alignment vertical="center" wrapText="1"/>
      <protection/>
    </xf>
    <xf numFmtId="0" fontId="51" fillId="0" borderId="0" xfId="35" applyFont="1" applyFill="1" applyBorder="1" applyAlignment="1">
      <alignment horizontal="center" vertical="center" textRotation="89"/>
      <protection/>
    </xf>
    <xf numFmtId="0" fontId="51" fillId="2" borderId="30" xfId="36" applyFont="1" applyFill="1" applyBorder="1" applyAlignment="1">
      <alignment horizontal="left" vertical="center" wrapText="1"/>
      <protection/>
    </xf>
    <xf numFmtId="0" fontId="20" fillId="2" borderId="30" xfId="35" applyFont="1" applyFill="1" applyBorder="1" applyAlignment="1">
      <alignment horizontal="center" vertical="center"/>
      <protection/>
    </xf>
    <xf numFmtId="3" fontId="15" fillId="2" borderId="30" xfId="35" applyNumberFormat="1" applyFont="1" applyFill="1" applyBorder="1" applyAlignment="1">
      <alignment horizontal="right" vertical="center" wrapText="1"/>
      <protection/>
    </xf>
    <xf numFmtId="0" fontId="51" fillId="2" borderId="0" xfId="36" applyFont="1" applyFill="1" applyBorder="1" applyAlignment="1">
      <alignment horizontal="left" vertical="center" wrapText="1"/>
      <protection/>
    </xf>
    <xf numFmtId="0" fontId="20" fillId="2" borderId="0" xfId="35" applyFont="1" applyFill="1" applyBorder="1" applyAlignment="1">
      <alignment horizontal="center" vertical="center"/>
      <protection/>
    </xf>
    <xf numFmtId="3" fontId="15" fillId="2" borderId="0" xfId="35" applyNumberFormat="1" applyFont="1" applyFill="1" applyBorder="1" applyAlignment="1">
      <alignment horizontal="right" vertical="center" wrapText="1"/>
      <protection/>
    </xf>
    <xf numFmtId="0" fontId="0" fillId="0" borderId="0" xfId="0" applyNumberFormat="1" applyAlignment="1">
      <alignment/>
    </xf>
    <xf numFmtId="0" fontId="0" fillId="0" borderId="0" xfId="0" applyNumberFormat="1" applyAlignment="1">
      <alignment wrapText="1"/>
    </xf>
    <xf numFmtId="0" fontId="55" fillId="0" borderId="0" xfId="0" applyNumberFormat="1" applyFont="1" applyAlignment="1">
      <alignment/>
    </xf>
    <xf numFmtId="0" fontId="14" fillId="0" borderId="12" xfId="35" applyFont="1" applyFill="1" applyBorder="1" applyAlignment="1">
      <alignment horizontal="left" vertical="center" wrapText="1"/>
      <protection/>
    </xf>
    <xf numFmtId="49" fontId="3" fillId="0" borderId="12" xfId="35" applyNumberFormat="1" applyFont="1" applyFill="1" applyBorder="1" applyAlignment="1">
      <alignment horizontal="center" vertical="center" wrapText="1"/>
      <protection/>
    </xf>
    <xf numFmtId="49" fontId="30" fillId="0" borderId="12" xfId="35" applyNumberFormat="1" applyFont="1" applyFill="1" applyBorder="1" applyAlignment="1">
      <alignment horizontal="center" vertical="center" wrapText="1"/>
      <protection/>
    </xf>
    <xf numFmtId="0" fontId="23" fillId="0" borderId="12" xfId="79" applyFont="1" applyFill="1" applyBorder="1" applyAlignment="1">
      <alignment horizontal="center" vertical="center" wrapText="1"/>
      <protection/>
    </xf>
    <xf numFmtId="0" fontId="39" fillId="0" borderId="12" xfId="79" applyFont="1" applyFill="1" applyBorder="1" applyAlignment="1">
      <alignment horizontal="center" vertical="center" wrapText="1"/>
      <protection/>
    </xf>
    <xf numFmtId="0" fontId="31" fillId="0" borderId="12" xfId="81" applyNumberFormat="1" applyFont="1" applyFill="1" applyBorder="1" applyAlignment="1">
      <alignment horizontal="center" vertical="center" wrapText="1"/>
      <protection/>
    </xf>
    <xf numFmtId="49" fontId="47" fillId="0" borderId="17" xfId="79" applyNumberFormat="1" applyFont="1" applyFill="1" applyBorder="1" applyAlignment="1">
      <alignment vertical="center" wrapText="1"/>
      <protection/>
    </xf>
    <xf numFmtId="0" fontId="28" fillId="0" borderId="0" xfId="35" applyFont="1" applyFill="1" applyBorder="1" applyAlignment="1">
      <alignment horizontal="center" vertical="center"/>
      <protection/>
    </xf>
    <xf numFmtId="0" fontId="60" fillId="0" borderId="0" xfId="81" applyNumberFormat="1" applyFont="1" applyFill="1" applyBorder="1" applyAlignment="1">
      <alignment horizontal="center" vertical="center" wrapText="1"/>
      <protection/>
    </xf>
    <xf numFmtId="0" fontId="31" fillId="0" borderId="29" xfId="81" applyNumberFormat="1" applyFont="1" applyFill="1" applyBorder="1" applyAlignment="1">
      <alignment horizontal="center" vertical="center" wrapText="1"/>
      <protection/>
    </xf>
    <xf numFmtId="0" fontId="31" fillId="0" borderId="26" xfId="81" applyNumberFormat="1" applyFont="1" applyFill="1" applyBorder="1" applyAlignment="1">
      <alignment horizontal="center" vertical="center" wrapText="1"/>
      <protection/>
    </xf>
    <xf numFmtId="0" fontId="51" fillId="2" borderId="0" xfId="35" applyFont="1" applyFill="1" applyBorder="1" applyAlignment="1">
      <alignment horizontal="center" vertical="center" textRotation="89"/>
      <protection/>
    </xf>
    <xf numFmtId="0" fontId="3" fillId="2" borderId="0" xfId="35" applyFont="1" applyFill="1" applyBorder="1">
      <alignment/>
      <protection/>
    </xf>
    <xf numFmtId="0" fontId="0" fillId="0" borderId="12" xfId="64" applyNumberFormat="1" applyBorder="1">
      <alignment/>
      <protection/>
    </xf>
    <xf numFmtId="0" fontId="56" fillId="25" borderId="12" xfId="64" applyNumberFormat="1" applyFont="1" applyFill="1" applyBorder="1" applyAlignment="1">
      <alignment horizontal="center" vertical="center"/>
      <protection/>
    </xf>
    <xf numFmtId="0" fontId="56" fillId="25" borderId="12" xfId="64" applyNumberFormat="1" applyFont="1" applyFill="1" applyBorder="1" applyAlignment="1">
      <alignment horizontal="center" vertical="center"/>
      <protection/>
    </xf>
    <xf numFmtId="0" fontId="61" fillId="0" borderId="0" xfId="0" applyNumberFormat="1" applyFont="1" applyAlignment="1">
      <alignment/>
    </xf>
    <xf numFmtId="0" fontId="39" fillId="0" borderId="12" xfId="79" applyFont="1" applyFill="1" applyBorder="1" applyAlignment="1" applyProtection="1">
      <alignment horizontal="center" vertical="center" wrapText="1"/>
      <protection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57" applyNumberFormat="1" applyBorder="1" applyAlignment="1">
      <alignment horizontal="center" vertical="center" wrapText="1"/>
      <protection/>
    </xf>
    <xf numFmtId="0" fontId="8" fillId="0" borderId="12" xfId="35" applyFont="1" applyFill="1" applyBorder="1" applyAlignment="1">
      <alignment horizontal="center" vertical="center"/>
      <protection/>
    </xf>
    <xf numFmtId="0" fontId="0" fillId="0" borderId="0" xfId="62">
      <alignment/>
      <protection/>
    </xf>
    <xf numFmtId="0" fontId="109" fillId="26" borderId="0" xfId="80" applyFont="1" applyFill="1" applyAlignment="1">
      <alignment vertical="center"/>
      <protection/>
    </xf>
    <xf numFmtId="0" fontId="110" fillId="26" borderId="0" xfId="59" applyFont="1" applyFill="1" applyAlignment="1">
      <alignment/>
      <protection/>
    </xf>
    <xf numFmtId="0" fontId="110" fillId="26" borderId="31" xfId="59" applyFont="1" applyFill="1" applyBorder="1" applyAlignment="1">
      <alignment/>
      <protection/>
    </xf>
    <xf numFmtId="0" fontId="109" fillId="26" borderId="32" xfId="80" applyFont="1" applyFill="1" applyBorder="1" applyAlignment="1">
      <alignment vertical="center"/>
      <protection/>
    </xf>
    <xf numFmtId="0" fontId="111" fillId="26" borderId="25" xfId="80" applyFont="1" applyFill="1" applyBorder="1" applyAlignment="1" quotePrefix="1">
      <alignment vertical="center"/>
      <protection/>
    </xf>
    <xf numFmtId="0" fontId="112" fillId="26" borderId="15" xfId="80" applyFont="1" applyFill="1" applyBorder="1" applyAlignment="1" quotePrefix="1">
      <alignment vertical="center" wrapText="1"/>
      <protection/>
    </xf>
    <xf numFmtId="0" fontId="113" fillId="26" borderId="15" xfId="80" applyFont="1" applyFill="1" applyBorder="1">
      <alignment/>
      <protection/>
    </xf>
    <xf numFmtId="0" fontId="114" fillId="26" borderId="15" xfId="80" applyFont="1" applyFill="1" applyBorder="1" applyAlignment="1">
      <alignment horizontal="center" vertical="center" wrapText="1"/>
      <protection/>
    </xf>
    <xf numFmtId="0" fontId="113" fillId="26" borderId="15" xfId="80" applyFont="1" applyFill="1" applyBorder="1" applyAlignment="1">
      <alignment horizontal="center"/>
      <protection/>
    </xf>
    <xf numFmtId="0" fontId="113" fillId="26" borderId="17" xfId="80" applyFont="1" applyFill="1" applyBorder="1">
      <alignment/>
      <protection/>
    </xf>
    <xf numFmtId="0" fontId="39" fillId="0" borderId="33" xfId="35" applyFont="1" applyFill="1" applyBorder="1" applyAlignment="1">
      <alignment horizontal="center" vertical="center" textRotation="90" wrapText="1"/>
      <protection/>
    </xf>
    <xf numFmtId="49" fontId="31" fillId="0" borderId="34" xfId="82" applyNumberFormat="1" applyFont="1" applyFill="1" applyBorder="1" applyAlignment="1">
      <alignment horizontal="center" vertical="center" wrapText="1"/>
      <protection/>
    </xf>
    <xf numFmtId="0" fontId="31" fillId="0" borderId="35" xfId="35" applyFont="1" applyFill="1" applyBorder="1" applyAlignment="1">
      <alignment horizontal="center" vertical="center" wrapText="1"/>
      <protection/>
    </xf>
    <xf numFmtId="0" fontId="31" fillId="0" borderId="28" xfId="35" applyFont="1" applyFill="1" applyBorder="1" applyAlignment="1">
      <alignment horizontal="center" vertical="center" wrapText="1"/>
      <protection/>
    </xf>
    <xf numFmtId="0" fontId="31" fillId="0" borderId="36" xfId="35" applyFont="1" applyFill="1" applyBorder="1" applyAlignment="1">
      <alignment horizontal="center" vertical="center" wrapText="1"/>
      <protection/>
    </xf>
    <xf numFmtId="3" fontId="115" fillId="26" borderId="37" xfId="59" applyNumberFormat="1" applyFont="1" applyFill="1" applyBorder="1" applyAlignment="1">
      <alignment horizontal="center" vertical="center" wrapText="1"/>
      <protection/>
    </xf>
    <xf numFmtId="0" fontId="116" fillId="26" borderId="38" xfId="78" applyFont="1" applyFill="1" applyBorder="1" applyAlignment="1">
      <alignment horizontal="left" vertical="center" wrapText="1"/>
      <protection/>
    </xf>
    <xf numFmtId="1" fontId="115" fillId="26" borderId="39" xfId="64" applyNumberFormat="1" applyFont="1" applyFill="1" applyBorder="1" applyAlignment="1">
      <alignment horizontal="center" vertical="center" wrapText="1"/>
      <protection/>
    </xf>
    <xf numFmtId="0" fontId="116" fillId="26" borderId="25" xfId="78" applyFont="1" applyFill="1" applyBorder="1" applyAlignment="1">
      <alignment horizontal="left" vertical="center" wrapText="1"/>
      <protection/>
    </xf>
    <xf numFmtId="0" fontId="116" fillId="26" borderId="40" xfId="78" applyFont="1" applyFill="1" applyBorder="1" applyAlignment="1">
      <alignment horizontal="left" vertical="center" wrapText="1"/>
      <protection/>
    </xf>
    <xf numFmtId="1" fontId="115" fillId="26" borderId="41" xfId="64" applyNumberFormat="1" applyFont="1" applyFill="1" applyBorder="1" applyAlignment="1">
      <alignment horizontal="center" vertical="center" wrapText="1"/>
      <protection/>
    </xf>
    <xf numFmtId="1" fontId="111" fillId="27" borderId="22" xfId="64" applyNumberFormat="1" applyFont="1" applyFill="1" applyBorder="1" applyAlignment="1">
      <alignment horizontal="center" vertical="center" wrapText="1"/>
      <protection/>
    </xf>
    <xf numFmtId="1" fontId="115" fillId="26" borderId="34" xfId="64" applyNumberFormat="1" applyFont="1" applyFill="1" applyBorder="1" applyAlignment="1">
      <alignment horizontal="center" vertical="center" wrapText="1"/>
      <protection/>
    </xf>
    <xf numFmtId="0" fontId="116" fillId="26" borderId="27" xfId="78" applyFont="1" applyFill="1" applyBorder="1" applyAlignment="1">
      <alignment horizontal="left" vertical="center" wrapText="1"/>
      <protection/>
    </xf>
    <xf numFmtId="0" fontId="116" fillId="26" borderId="15" xfId="78" applyFont="1" applyFill="1" applyBorder="1" applyAlignment="1">
      <alignment horizontal="left" vertical="center" wrapText="1"/>
      <protection/>
    </xf>
    <xf numFmtId="0" fontId="116" fillId="26" borderId="30" xfId="78" applyFont="1" applyFill="1" applyBorder="1" applyAlignment="1">
      <alignment horizontal="left" vertical="center" wrapText="1"/>
      <protection/>
    </xf>
    <xf numFmtId="1" fontId="111" fillId="27" borderId="23" xfId="64" applyNumberFormat="1" applyFont="1" applyFill="1" applyBorder="1" applyAlignment="1">
      <alignment horizontal="center" vertical="center" wrapText="1"/>
      <protection/>
    </xf>
    <xf numFmtId="1" fontId="115" fillId="26" borderId="42" xfId="64" applyNumberFormat="1" applyFont="1" applyFill="1" applyBorder="1" applyAlignment="1">
      <alignment horizontal="center" vertical="center" wrapText="1"/>
      <protection/>
    </xf>
    <xf numFmtId="1" fontId="115" fillId="26" borderId="43" xfId="64" applyNumberFormat="1" applyFont="1" applyFill="1" applyBorder="1" applyAlignment="1">
      <alignment horizontal="center" vertical="center" wrapText="1"/>
      <protection/>
    </xf>
    <xf numFmtId="1" fontId="115" fillId="26" borderId="44" xfId="64" applyNumberFormat="1" applyFont="1" applyFill="1" applyBorder="1" applyAlignment="1">
      <alignment horizontal="center" vertical="center" wrapText="1"/>
      <protection/>
    </xf>
    <xf numFmtId="3" fontId="111" fillId="28" borderId="45" xfId="59" applyNumberFormat="1" applyFont="1" applyFill="1" applyBorder="1" applyAlignment="1">
      <alignment horizontal="right" vertical="center" wrapText="1"/>
      <protection/>
    </xf>
    <xf numFmtId="3" fontId="111" fillId="28" borderId="46" xfId="59" applyNumberFormat="1" applyFont="1" applyFill="1" applyBorder="1" applyAlignment="1">
      <alignment horizontal="right" vertical="center" wrapText="1"/>
      <protection/>
    </xf>
    <xf numFmtId="0" fontId="117" fillId="28" borderId="47" xfId="59" applyFont="1" applyFill="1" applyBorder="1" applyAlignment="1">
      <alignment horizontal="right"/>
      <protection/>
    </xf>
    <xf numFmtId="3" fontId="116" fillId="28" borderId="16" xfId="59" applyNumberFormat="1" applyFont="1" applyFill="1" applyBorder="1" applyAlignment="1">
      <alignment horizontal="right" vertical="center"/>
      <protection/>
    </xf>
    <xf numFmtId="3" fontId="116" fillId="28" borderId="26" xfId="59" applyNumberFormat="1" applyFont="1" applyFill="1" applyBorder="1" applyAlignment="1">
      <alignment horizontal="right" vertical="center"/>
      <protection/>
    </xf>
    <xf numFmtId="0" fontId="116" fillId="28" borderId="48" xfId="80" applyFont="1" applyFill="1" applyBorder="1" applyAlignment="1">
      <alignment horizontal="right"/>
      <protection/>
    </xf>
    <xf numFmtId="3" fontId="116" fillId="28" borderId="17" xfId="59" applyNumberFormat="1" applyFont="1" applyFill="1" applyBorder="1" applyAlignment="1">
      <alignment horizontal="right" vertical="center"/>
      <protection/>
    </xf>
    <xf numFmtId="3" fontId="116" fillId="28" borderId="12" xfId="59" applyNumberFormat="1" applyFont="1" applyFill="1" applyBorder="1" applyAlignment="1">
      <alignment horizontal="right" vertical="center"/>
      <protection/>
    </xf>
    <xf numFmtId="0" fontId="116" fillId="28" borderId="49" xfId="80" applyFont="1" applyFill="1" applyBorder="1" applyAlignment="1">
      <alignment horizontal="right"/>
      <protection/>
    </xf>
    <xf numFmtId="3" fontId="116" fillId="28" borderId="50" xfId="59" applyNumberFormat="1" applyFont="1" applyFill="1" applyBorder="1" applyAlignment="1">
      <alignment horizontal="right" vertical="center"/>
      <protection/>
    </xf>
    <xf numFmtId="3" fontId="116" fillId="28" borderId="29" xfId="59" applyNumberFormat="1" applyFont="1" applyFill="1" applyBorder="1" applyAlignment="1">
      <alignment horizontal="right" vertical="center"/>
      <protection/>
    </xf>
    <xf numFmtId="0" fontId="116" fillId="28" borderId="51" xfId="80" applyFont="1" applyFill="1" applyBorder="1" applyAlignment="1">
      <alignment horizontal="right"/>
      <protection/>
    </xf>
    <xf numFmtId="1" fontId="111" fillId="28" borderId="52" xfId="64" applyNumberFormat="1" applyFont="1" applyFill="1" applyBorder="1" applyAlignment="1">
      <alignment horizontal="right" vertical="center" wrapText="1"/>
      <protection/>
    </xf>
    <xf numFmtId="1" fontId="111" fillId="28" borderId="28" xfId="64" applyNumberFormat="1" applyFont="1" applyFill="1" applyBorder="1" applyAlignment="1">
      <alignment horizontal="right" vertical="center" wrapText="1"/>
      <protection/>
    </xf>
    <xf numFmtId="0" fontId="116" fillId="28" borderId="36" xfId="80" applyFont="1" applyFill="1" applyBorder="1" applyAlignment="1">
      <alignment horizontal="right"/>
      <protection/>
    </xf>
    <xf numFmtId="3" fontId="116" fillId="28" borderId="53" xfId="59" applyNumberFormat="1" applyFont="1" applyFill="1" applyBorder="1" applyAlignment="1">
      <alignment horizontal="right" vertical="center"/>
      <protection/>
    </xf>
    <xf numFmtId="3" fontId="116" fillId="28" borderId="54" xfId="59" applyNumberFormat="1" applyFont="1" applyFill="1" applyBorder="1" applyAlignment="1">
      <alignment horizontal="right" vertical="center"/>
      <protection/>
    </xf>
    <xf numFmtId="0" fontId="116" fillId="28" borderId="55" xfId="80" applyFont="1" applyFill="1" applyBorder="1" applyAlignment="1">
      <alignment horizontal="right"/>
      <protection/>
    </xf>
    <xf numFmtId="3" fontId="116" fillId="28" borderId="56" xfId="59" applyNumberFormat="1" applyFont="1" applyFill="1" applyBorder="1" applyAlignment="1">
      <alignment horizontal="right" vertical="center"/>
      <protection/>
    </xf>
    <xf numFmtId="3" fontId="116" fillId="28" borderId="10" xfId="59" applyNumberFormat="1" applyFont="1" applyFill="1" applyBorder="1" applyAlignment="1">
      <alignment horizontal="right" vertical="center"/>
      <protection/>
    </xf>
    <xf numFmtId="1" fontId="111" fillId="28" borderId="35" xfId="64" applyNumberFormat="1" applyFont="1" applyFill="1" applyBorder="1" applyAlignment="1">
      <alignment horizontal="right" vertical="center" wrapText="1"/>
      <protection/>
    </xf>
    <xf numFmtId="0" fontId="118" fillId="0" borderId="0" xfId="62" applyFont="1" applyAlignment="1">
      <alignment vertical="center"/>
      <protection/>
    </xf>
    <xf numFmtId="0" fontId="14" fillId="9" borderId="53" xfId="64" applyFont="1" applyFill="1" applyBorder="1" applyAlignment="1">
      <alignment/>
      <protection/>
    </xf>
    <xf numFmtId="0" fontId="14" fillId="9" borderId="55" xfId="64" applyFont="1" applyFill="1" applyBorder="1" applyAlignment="1">
      <alignment horizontal="center" vertical="center" wrapText="1"/>
      <protection/>
    </xf>
    <xf numFmtId="49" fontId="8" fillId="0" borderId="10" xfId="64" applyNumberFormat="1" applyFont="1" applyFill="1" applyBorder="1" applyAlignment="1">
      <alignment wrapText="1"/>
      <protection/>
    </xf>
    <xf numFmtId="0" fontId="8" fillId="0" borderId="49" xfId="64" applyFont="1" applyBorder="1" applyAlignment="1">
      <alignment horizontal="right"/>
      <protection/>
    </xf>
    <xf numFmtId="49" fontId="8" fillId="0" borderId="11" xfId="64" applyNumberFormat="1" applyFont="1" applyFill="1" applyBorder="1" applyAlignment="1">
      <alignment wrapText="1"/>
      <protection/>
    </xf>
    <xf numFmtId="0" fontId="8" fillId="0" borderId="57" xfId="64" applyFont="1" applyFill="1" applyBorder="1" applyAlignment="1">
      <alignment horizontal="right"/>
      <protection/>
    </xf>
    <xf numFmtId="0" fontId="3" fillId="0" borderId="0" xfId="64" applyFont="1">
      <alignment/>
      <protection/>
    </xf>
    <xf numFmtId="0" fontId="3" fillId="0" borderId="0" xfId="64" applyFont="1" applyAlignment="1">
      <alignment horizontal="center" vertical="center" wrapText="1"/>
      <protection/>
    </xf>
    <xf numFmtId="0" fontId="22" fillId="0" borderId="29" xfId="85" applyFont="1" applyFill="1" applyBorder="1" applyAlignment="1">
      <alignment horizontal="left" vertical="center" wrapText="1"/>
      <protection/>
    </xf>
    <xf numFmtId="0" fontId="22" fillId="0" borderId="29" xfId="85" applyFont="1" applyFill="1" applyBorder="1" applyAlignment="1">
      <alignment vertical="center" wrapText="1"/>
      <protection/>
    </xf>
    <xf numFmtId="3" fontId="23" fillId="2" borderId="27" xfId="35" applyNumberFormat="1" applyFont="1" applyFill="1" applyBorder="1" applyAlignment="1">
      <alignment horizontal="right" vertical="center" wrapText="1"/>
      <protection/>
    </xf>
    <xf numFmtId="0" fontId="119" fillId="0" borderId="12" xfId="64" applyNumberFormat="1" applyFont="1" applyBorder="1" applyAlignment="1">
      <alignment horizontal="center"/>
      <protection/>
    </xf>
    <xf numFmtId="0" fontId="120" fillId="0" borderId="12" xfId="64" applyNumberFormat="1" applyFont="1" applyBorder="1">
      <alignment/>
      <protection/>
    </xf>
    <xf numFmtId="0" fontId="0" fillId="0" borderId="12" xfId="64" applyNumberFormat="1" applyBorder="1" applyAlignment="1">
      <alignment wrapText="1"/>
      <protection/>
    </xf>
    <xf numFmtId="0" fontId="121" fillId="0" borderId="12" xfId="57" applyNumberFormat="1" applyFont="1" applyBorder="1" applyAlignment="1">
      <alignment horizontal="center" vertical="center" wrapText="1"/>
      <protection/>
    </xf>
    <xf numFmtId="0" fontId="121" fillId="0" borderId="12" xfId="0" applyNumberFormat="1" applyFont="1" applyBorder="1" applyAlignment="1">
      <alignment horizontal="center" vertical="center" wrapText="1"/>
    </xf>
    <xf numFmtId="3" fontId="116" fillId="29" borderId="58" xfId="59" applyNumberFormat="1" applyFont="1" applyFill="1" applyBorder="1" applyAlignment="1">
      <alignment horizontal="right" vertical="center"/>
      <protection/>
    </xf>
    <xf numFmtId="3" fontId="116" fillId="29" borderId="59" xfId="59" applyNumberFormat="1" applyFont="1" applyFill="1" applyBorder="1" applyAlignment="1">
      <alignment horizontal="right" vertical="center"/>
      <protection/>
    </xf>
    <xf numFmtId="0" fontId="62" fillId="0" borderId="0" xfId="66" applyFont="1">
      <alignment/>
      <protection/>
    </xf>
    <xf numFmtId="3" fontId="116" fillId="29" borderId="17" xfId="59" applyNumberFormat="1" applyFont="1" applyFill="1" applyBorder="1" applyAlignment="1">
      <alignment horizontal="right" vertical="center"/>
      <protection/>
    </xf>
    <xf numFmtId="3" fontId="116" fillId="29" borderId="13" xfId="59" applyNumberFormat="1" applyFont="1" applyFill="1" applyBorder="1" applyAlignment="1">
      <alignment horizontal="right" vertical="center"/>
      <protection/>
    </xf>
    <xf numFmtId="1" fontId="115" fillId="26" borderId="60" xfId="64" applyNumberFormat="1" applyFont="1" applyFill="1" applyBorder="1" applyAlignment="1">
      <alignment horizontal="center" vertical="center" wrapText="1"/>
      <protection/>
    </xf>
    <xf numFmtId="1" fontId="23" fillId="27" borderId="23" xfId="64" applyNumberFormat="1" applyFont="1" applyFill="1" applyBorder="1" applyAlignment="1">
      <alignment horizontal="left" vertical="center" wrapText="1"/>
      <protection/>
    </xf>
    <xf numFmtId="49" fontId="23" fillId="0" borderId="43" xfId="61" applyNumberFormat="1" applyFont="1" applyFill="1" applyBorder="1" applyAlignment="1">
      <alignment horizontal="left" vertical="center" wrapText="1"/>
      <protection/>
    </xf>
    <xf numFmtId="49" fontId="23" fillId="0" borderId="44" xfId="61" applyNumberFormat="1" applyFont="1" applyFill="1" applyBorder="1" applyAlignment="1">
      <alignment horizontal="left" vertical="center" wrapText="1"/>
      <protection/>
    </xf>
    <xf numFmtId="49" fontId="23" fillId="0" borderId="60" xfId="61" applyNumberFormat="1" applyFont="1" applyFill="1" applyBorder="1" applyAlignment="1">
      <alignment horizontal="left" vertical="center" wrapText="1"/>
      <protection/>
    </xf>
    <xf numFmtId="0" fontId="30" fillId="0" borderId="12" xfId="80" applyFont="1" applyFill="1" applyBorder="1" applyAlignment="1">
      <alignment horizontal="center" vertical="center" wrapText="1"/>
      <protection/>
    </xf>
    <xf numFmtId="0" fontId="30" fillId="0" borderId="12" xfId="80" applyFont="1" applyFill="1" applyBorder="1" applyAlignment="1" applyProtection="1">
      <alignment horizontal="center" vertical="center" wrapText="1"/>
      <protection/>
    </xf>
    <xf numFmtId="0" fontId="39" fillId="0" borderId="26" xfId="79" applyFont="1" applyFill="1" applyBorder="1" applyAlignment="1">
      <alignment horizontal="center" vertical="center" wrapText="1"/>
      <protection/>
    </xf>
    <xf numFmtId="49" fontId="22" fillId="0" borderId="12" xfId="35" applyNumberFormat="1" applyFont="1" applyFill="1" applyBorder="1" applyAlignment="1">
      <alignment horizontal="center" vertical="center" wrapText="1"/>
      <protection/>
    </xf>
    <xf numFmtId="0" fontId="51" fillId="0" borderId="30" xfId="35" applyFont="1" applyFill="1" applyBorder="1" applyAlignment="1">
      <alignment vertical="center" textRotation="89"/>
      <protection/>
    </xf>
    <xf numFmtId="0" fontId="22" fillId="0" borderId="12" xfId="36" applyFont="1" applyFill="1" applyBorder="1" applyAlignment="1">
      <alignment horizontal="left" vertical="center" wrapText="1"/>
      <protection/>
    </xf>
    <xf numFmtId="0" fontId="68" fillId="0" borderId="0" xfId="36" applyFont="1" applyFill="1" applyAlignment="1">
      <alignment horizontal="left" vertical="center"/>
      <protection/>
    </xf>
    <xf numFmtId="0" fontId="8" fillId="0" borderId="12" xfId="58" applyNumberFormat="1" applyFont="1" applyBorder="1" applyAlignment="1">
      <alignment horizontal="center" vertical="center" wrapText="1"/>
      <protection/>
    </xf>
    <xf numFmtId="0" fontId="122" fillId="0" borderId="12" xfId="58" applyNumberFormat="1" applyFont="1" applyBorder="1" applyAlignment="1">
      <alignment horizontal="center" vertical="center" wrapText="1"/>
      <protection/>
    </xf>
    <xf numFmtId="0" fontId="123" fillId="0" borderId="12" xfId="57" applyNumberFormat="1" applyFont="1" applyBorder="1" applyAlignment="1">
      <alignment horizontal="center" vertical="center" wrapText="1"/>
      <protection/>
    </xf>
    <xf numFmtId="0" fontId="123" fillId="0" borderId="12" xfId="0" applyNumberFormat="1" applyFont="1" applyBorder="1" applyAlignment="1">
      <alignment horizontal="center" vertical="center" wrapText="1"/>
    </xf>
    <xf numFmtId="0" fontId="124" fillId="0" borderId="12" xfId="58" applyNumberFormat="1" applyFont="1" applyBorder="1" applyAlignment="1">
      <alignment horizontal="center" vertical="center" wrapText="1"/>
      <protection/>
    </xf>
    <xf numFmtId="0" fontId="14" fillId="23" borderId="12" xfId="58" applyNumberFormat="1" applyFont="1" applyFill="1" applyBorder="1" applyAlignment="1">
      <alignment horizontal="center" vertical="center" wrapText="1"/>
      <protection/>
    </xf>
    <xf numFmtId="3" fontId="15" fillId="7" borderId="12" xfId="35" applyNumberFormat="1" applyFont="1" applyFill="1" applyBorder="1" applyAlignment="1">
      <alignment horizontal="right" vertical="center" wrapText="1"/>
      <protection/>
    </xf>
    <xf numFmtId="3" fontId="15" fillId="3" borderId="12" xfId="35" applyNumberFormat="1" applyFont="1" applyFill="1" applyBorder="1" applyAlignment="1">
      <alignment horizontal="right" vertical="center" wrapText="1"/>
      <protection/>
    </xf>
    <xf numFmtId="0" fontId="31" fillId="7" borderId="12" xfId="35" applyFont="1" applyFill="1" applyBorder="1" applyAlignment="1">
      <alignment horizontal="center" vertical="center" wrapText="1"/>
      <protection/>
    </xf>
    <xf numFmtId="3" fontId="15" fillId="4" borderId="29" xfId="35" applyNumberFormat="1" applyFont="1" applyFill="1" applyBorder="1" applyAlignment="1">
      <alignment horizontal="right" vertical="center" wrapText="1"/>
      <protection/>
    </xf>
    <xf numFmtId="3" fontId="30" fillId="9" borderId="12" xfId="35" applyNumberFormat="1" applyFont="1" applyFill="1" applyBorder="1" applyAlignment="1">
      <alignment horizontal="right" vertical="center" wrapText="1"/>
      <protection/>
    </xf>
    <xf numFmtId="3" fontId="30" fillId="7" borderId="12" xfId="35" applyNumberFormat="1" applyFont="1" applyFill="1" applyBorder="1" applyAlignment="1">
      <alignment horizontal="right" vertical="center" wrapText="1"/>
      <protection/>
    </xf>
    <xf numFmtId="3" fontId="30" fillId="4" borderId="12" xfId="35" applyNumberFormat="1" applyFont="1" applyFill="1" applyBorder="1" applyAlignment="1">
      <alignment horizontal="right" vertical="center" wrapText="1"/>
      <protection/>
    </xf>
    <xf numFmtId="3" fontId="30" fillId="3" borderId="12" xfId="35" applyNumberFormat="1" applyFont="1" applyFill="1" applyBorder="1" applyAlignment="1">
      <alignment horizontal="right" vertical="center" wrapText="1"/>
      <protection/>
    </xf>
    <xf numFmtId="0" fontId="30" fillId="7" borderId="12" xfId="35" applyFont="1" applyFill="1" applyBorder="1" applyAlignment="1">
      <alignment horizontal="center" vertical="center" wrapText="1"/>
      <protection/>
    </xf>
    <xf numFmtId="3" fontId="24" fillId="4" borderId="12" xfId="35" applyNumberFormat="1" applyFont="1" applyFill="1" applyBorder="1" applyAlignment="1">
      <alignment horizontal="right" vertical="center"/>
      <protection/>
    </xf>
    <xf numFmtId="0" fontId="24" fillId="7" borderId="12" xfId="35" applyFont="1" applyFill="1" applyBorder="1" applyAlignment="1">
      <alignment horizontal="center" vertical="center" wrapText="1"/>
      <protection/>
    </xf>
    <xf numFmtId="3" fontId="24" fillId="7" borderId="12" xfId="35" applyNumberFormat="1" applyFont="1" applyFill="1" applyBorder="1" applyAlignment="1">
      <alignment horizontal="right" vertical="center"/>
      <protection/>
    </xf>
    <xf numFmtId="3" fontId="24" fillId="4" borderId="29" xfId="35" applyNumberFormat="1" applyFont="1" applyFill="1" applyBorder="1" applyAlignment="1">
      <alignment horizontal="right" vertical="center"/>
      <protection/>
    </xf>
    <xf numFmtId="0" fontId="24" fillId="4" borderId="12" xfId="35" applyFont="1" applyFill="1" applyBorder="1">
      <alignment/>
      <protection/>
    </xf>
    <xf numFmtId="0" fontId="24" fillId="29" borderId="12" xfId="35" applyFont="1" applyFill="1" applyBorder="1" applyAlignment="1">
      <alignment horizontal="center" vertical="center" wrapText="1"/>
      <protection/>
    </xf>
    <xf numFmtId="3" fontId="24" fillId="29" borderId="12" xfId="35" applyNumberFormat="1" applyFont="1" applyFill="1" applyBorder="1" applyAlignment="1">
      <alignment horizontal="right" vertical="center"/>
      <protection/>
    </xf>
    <xf numFmtId="0" fontId="24" fillId="29" borderId="12" xfId="35" applyFont="1" applyFill="1" applyBorder="1">
      <alignment/>
      <protection/>
    </xf>
    <xf numFmtId="0" fontId="2" fillId="0" borderId="22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0" fontId="6" fillId="0" borderId="22" xfId="0" applyFont="1" applyBorder="1" applyAlignment="1" applyProtection="1">
      <alignment horizontal="center" vertical="top"/>
      <protection/>
    </xf>
    <xf numFmtId="0" fontId="6" fillId="0" borderId="23" xfId="0" applyFont="1" applyBorder="1" applyAlignment="1" applyProtection="1">
      <alignment horizontal="center" vertical="top"/>
      <protection/>
    </xf>
    <xf numFmtId="0" fontId="6" fillId="0" borderId="24" xfId="0" applyFont="1" applyBorder="1" applyAlignment="1" applyProtection="1">
      <alignment horizontal="center" vertical="top"/>
      <protection/>
    </xf>
    <xf numFmtId="0" fontId="33" fillId="4" borderId="22" xfId="0" applyFont="1" applyFill="1" applyBorder="1" applyAlignment="1" applyProtection="1">
      <alignment horizontal="center" vertical="center" wrapText="1"/>
      <protection locked="0"/>
    </xf>
    <xf numFmtId="0" fontId="33" fillId="4" borderId="23" xfId="0" applyFont="1" applyFill="1" applyBorder="1" applyAlignment="1" applyProtection="1">
      <alignment horizontal="center" vertical="center" wrapText="1"/>
      <protection locked="0"/>
    </xf>
    <xf numFmtId="0" fontId="33" fillId="4" borderId="24" xfId="0" applyFont="1" applyFill="1" applyBorder="1" applyAlignment="1" applyProtection="1">
      <alignment horizontal="center" vertical="center" wrapText="1"/>
      <protection locked="0"/>
    </xf>
    <xf numFmtId="0" fontId="36" fillId="0" borderId="22" xfId="0" applyFont="1" applyBorder="1" applyAlignment="1" applyProtection="1">
      <alignment horizontal="center" vertical="center"/>
      <protection/>
    </xf>
    <xf numFmtId="0" fontId="36" fillId="0" borderId="23" xfId="0" applyFont="1" applyBorder="1" applyAlignment="1" applyProtection="1">
      <alignment horizontal="center" vertical="center"/>
      <protection/>
    </xf>
    <xf numFmtId="0" fontId="36" fillId="0" borderId="24" xfId="0" applyFont="1" applyBorder="1" applyAlignment="1" applyProtection="1">
      <alignment horizontal="center" vertical="center"/>
      <protection/>
    </xf>
    <xf numFmtId="0" fontId="52" fillId="0" borderId="23" xfId="0" applyFont="1" applyBorder="1" applyAlignment="1" applyProtection="1">
      <alignment horizontal="center" vertical="center" wrapText="1"/>
      <protection/>
    </xf>
    <xf numFmtId="0" fontId="52" fillId="0" borderId="24" xfId="0" applyFont="1" applyBorder="1" applyAlignment="1" applyProtection="1">
      <alignment horizontal="center" vertical="center" wrapText="1"/>
      <protection/>
    </xf>
    <xf numFmtId="0" fontId="52" fillId="0" borderId="22" xfId="0" applyFont="1" applyBorder="1" applyAlignment="1" applyProtection="1">
      <alignment horizontal="center" wrapText="1"/>
      <protection/>
    </xf>
    <xf numFmtId="0" fontId="52" fillId="0" borderId="23" xfId="0" applyFont="1" applyBorder="1" applyAlignment="1" applyProtection="1">
      <alignment horizontal="center" wrapText="1"/>
      <protection/>
    </xf>
    <xf numFmtId="0" fontId="52" fillId="0" borderId="24" xfId="0" applyFont="1" applyBorder="1" applyAlignment="1" applyProtection="1">
      <alignment horizontal="center" wrapText="1"/>
      <protection/>
    </xf>
    <xf numFmtId="0" fontId="8" fillId="0" borderId="22" xfId="0" applyFont="1" applyBorder="1" applyAlignment="1" applyProtection="1">
      <alignment horizontal="center" vertical="center" wrapText="1"/>
      <protection locked="0"/>
    </xf>
    <xf numFmtId="0" fontId="8" fillId="0" borderId="23" xfId="0" applyFont="1" applyBorder="1" applyAlignment="1" applyProtection="1">
      <alignment horizontal="center" vertical="center" wrapText="1"/>
      <protection locked="0"/>
    </xf>
    <xf numFmtId="0" fontId="8" fillId="0" borderId="24" xfId="0" applyFont="1" applyBorder="1" applyAlignment="1" applyProtection="1">
      <alignment horizontal="center" vertical="center" wrapText="1"/>
      <protection locked="0"/>
    </xf>
    <xf numFmtId="0" fontId="32" fillId="0" borderId="23" xfId="0" applyFont="1" applyBorder="1" applyAlignment="1" applyProtection="1">
      <alignment vertical="center"/>
      <protection/>
    </xf>
    <xf numFmtId="0" fontId="32" fillId="0" borderId="24" xfId="0" applyFont="1" applyBorder="1" applyAlignment="1" applyProtection="1">
      <alignment vertical="center"/>
      <protection/>
    </xf>
    <xf numFmtId="0" fontId="2" fillId="0" borderId="34" xfId="0" applyFont="1" applyBorder="1" applyAlignment="1" applyProtection="1">
      <alignment horizontal="center"/>
      <protection/>
    </xf>
    <xf numFmtId="0" fontId="14" fillId="0" borderId="22" xfId="0" applyFont="1" applyBorder="1" applyAlignment="1" applyProtection="1">
      <alignment horizontal="center" vertical="center" wrapText="1"/>
      <protection locked="0"/>
    </xf>
    <xf numFmtId="0" fontId="14" fillId="0" borderId="23" xfId="0" applyFont="1" applyBorder="1" applyAlignment="1" applyProtection="1">
      <alignment horizontal="center" vertical="center" wrapText="1"/>
      <protection locked="0"/>
    </xf>
    <xf numFmtId="0" fontId="14" fillId="0" borderId="24" xfId="0" applyFont="1" applyBorder="1" applyAlignment="1" applyProtection="1">
      <alignment horizontal="center" vertical="center" wrapText="1"/>
      <protection locked="0"/>
    </xf>
    <xf numFmtId="0" fontId="1" fillId="0" borderId="22" xfId="0" applyFont="1" applyBorder="1" applyAlignment="1" applyProtection="1">
      <alignment horizontal="center" wrapText="1"/>
      <protection/>
    </xf>
    <xf numFmtId="0" fontId="1" fillId="0" borderId="23" xfId="0" applyFont="1" applyBorder="1" applyAlignment="1" applyProtection="1">
      <alignment horizontal="center" wrapText="1"/>
      <protection/>
    </xf>
    <xf numFmtId="0" fontId="1" fillId="0" borderId="24" xfId="0" applyFont="1" applyBorder="1" applyAlignment="1" applyProtection="1">
      <alignment horizontal="center" wrapText="1"/>
      <protection/>
    </xf>
    <xf numFmtId="0" fontId="21" fillId="0" borderId="61" xfId="0" applyFont="1" applyBorder="1" applyAlignment="1" applyProtection="1">
      <alignment horizontal="center" vertical="center" wrapText="1"/>
      <protection/>
    </xf>
    <xf numFmtId="0" fontId="21" fillId="0" borderId="62" xfId="0" applyFont="1" applyBorder="1" applyAlignment="1" applyProtection="1">
      <alignment horizontal="center" vertical="center" wrapText="1"/>
      <protection/>
    </xf>
    <xf numFmtId="0" fontId="21" fillId="0" borderId="63" xfId="0" applyFont="1" applyBorder="1" applyAlignment="1" applyProtection="1">
      <alignment horizontal="center" vertical="center" wrapText="1"/>
      <protection/>
    </xf>
    <xf numFmtId="0" fontId="21" fillId="0" borderId="21" xfId="0" applyFont="1" applyBorder="1" applyAlignment="1" applyProtection="1">
      <alignment horizontal="center" vertical="center" wrapText="1"/>
      <protection/>
    </xf>
    <xf numFmtId="0" fontId="21" fillId="0" borderId="0" xfId="0" applyFont="1" applyBorder="1" applyAlignment="1" applyProtection="1">
      <alignment horizontal="center" vertical="center" wrapText="1"/>
      <protection/>
    </xf>
    <xf numFmtId="0" fontId="21" fillId="0" borderId="64" xfId="0" applyFont="1" applyBorder="1" applyAlignment="1" applyProtection="1">
      <alignment horizontal="center" vertical="center" wrapText="1"/>
      <protection/>
    </xf>
    <xf numFmtId="0" fontId="3" fillId="0" borderId="34" xfId="0" applyFont="1" applyFill="1" applyBorder="1" applyAlignment="1" applyProtection="1">
      <alignment horizontal="center" vertical="center"/>
      <protection locked="0"/>
    </xf>
    <xf numFmtId="0" fontId="15" fillId="0" borderId="22" xfId="0" applyFont="1" applyBorder="1" applyAlignment="1" applyProtection="1">
      <alignment horizontal="center"/>
      <protection/>
    </xf>
    <xf numFmtId="0" fontId="15" fillId="0" borderId="23" xfId="0" applyFont="1" applyBorder="1" applyAlignment="1" applyProtection="1">
      <alignment horizontal="center"/>
      <protection/>
    </xf>
    <xf numFmtId="0" fontId="15" fillId="0" borderId="24" xfId="0" applyFont="1" applyBorder="1" applyAlignment="1" applyProtection="1">
      <alignment horizontal="center"/>
      <protection/>
    </xf>
    <xf numFmtId="0" fontId="26" fillId="0" borderId="21" xfId="0" applyFont="1" applyBorder="1" applyAlignment="1" applyProtection="1">
      <alignment horizontal="center"/>
      <protection/>
    </xf>
    <xf numFmtId="0" fontId="26" fillId="0" borderId="0" xfId="0" applyFont="1" applyBorder="1" applyAlignment="1" applyProtection="1" quotePrefix="1">
      <alignment horizontal="center"/>
      <protection/>
    </xf>
    <xf numFmtId="0" fontId="34" fillId="0" borderId="0" xfId="0" applyFont="1" applyAlignment="1" applyProtection="1">
      <alignment horizontal="center" vertical="center"/>
      <protection/>
    </xf>
    <xf numFmtId="0" fontId="35" fillId="0" borderId="0" xfId="0" applyFont="1" applyAlignment="1">
      <alignment horizontal="center" vertical="center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3" fillId="0" borderId="34" xfId="0" applyFont="1" applyFill="1" applyBorder="1" applyAlignment="1" applyProtection="1">
      <alignment horizontal="center" vertical="center" wrapText="1"/>
      <protection locked="0"/>
    </xf>
    <xf numFmtId="0" fontId="3" fillId="0" borderId="61" xfId="0" applyFont="1" applyFill="1" applyBorder="1" applyAlignment="1" applyProtection="1">
      <alignment horizontal="center" vertical="center" wrapText="1"/>
      <protection locked="0"/>
    </xf>
    <xf numFmtId="0" fontId="3" fillId="0" borderId="62" xfId="0" applyFont="1" applyFill="1" applyBorder="1" applyAlignment="1" applyProtection="1">
      <alignment horizontal="center" vertical="center" wrapText="1"/>
      <protection locked="0"/>
    </xf>
    <xf numFmtId="0" fontId="3" fillId="0" borderId="63" xfId="0" applyFont="1" applyFill="1" applyBorder="1" applyAlignment="1" applyProtection="1">
      <alignment horizontal="center" vertical="center" wrapText="1"/>
      <protection locked="0"/>
    </xf>
    <xf numFmtId="0" fontId="3" fillId="0" borderId="2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64" xfId="0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Fill="1" applyBorder="1" applyAlignment="1" applyProtection="1">
      <alignment horizontal="center" vertical="center" wrapText="1"/>
      <protection locked="0"/>
    </xf>
    <xf numFmtId="0" fontId="3" fillId="0" borderId="20" xfId="0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3" fillId="0" borderId="52" xfId="0" applyFont="1" applyFill="1" applyBorder="1" applyAlignment="1" applyProtection="1">
      <alignment horizontal="center" vertical="center" wrapText="1"/>
      <protection/>
    </xf>
    <xf numFmtId="0" fontId="3" fillId="0" borderId="28" xfId="0" applyFont="1" applyFill="1" applyBorder="1" applyAlignment="1" applyProtection="1">
      <alignment horizontal="center" vertical="center" wrapText="1"/>
      <protection/>
    </xf>
    <xf numFmtId="0" fontId="3" fillId="0" borderId="36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center" vertical="center" wrapText="1"/>
      <protection locked="0"/>
    </xf>
    <xf numFmtId="0" fontId="3" fillId="0" borderId="23" xfId="0" applyFont="1" applyFill="1" applyBorder="1" applyAlignment="1" applyProtection="1">
      <alignment horizontal="center" vertical="center" wrapText="1"/>
      <protection locked="0"/>
    </xf>
    <xf numFmtId="0" fontId="3" fillId="0" borderId="24" xfId="0" applyFont="1" applyFill="1" applyBorder="1" applyAlignment="1" applyProtection="1">
      <alignment horizontal="center" vertical="center" wrapText="1"/>
      <protection locked="0"/>
    </xf>
    <xf numFmtId="0" fontId="4" fillId="0" borderId="61" xfId="0" applyFont="1" applyBorder="1" applyAlignment="1" applyProtection="1">
      <alignment horizontal="center" wrapText="1"/>
      <protection/>
    </xf>
    <xf numFmtId="0" fontId="4" fillId="0" borderId="62" xfId="0" applyFont="1" applyBorder="1" applyAlignment="1" applyProtection="1">
      <alignment horizontal="center" wrapText="1"/>
      <protection/>
    </xf>
    <xf numFmtId="0" fontId="4" fillId="0" borderId="63" xfId="0" applyFont="1" applyBorder="1" applyAlignment="1" applyProtection="1">
      <alignment horizontal="center" wrapText="1"/>
      <protection/>
    </xf>
    <xf numFmtId="0" fontId="3" fillId="0" borderId="61" xfId="0" applyFont="1" applyBorder="1" applyAlignment="1" applyProtection="1">
      <alignment horizontal="center" vertical="center" wrapText="1"/>
      <protection locked="0"/>
    </xf>
    <xf numFmtId="0" fontId="27" fillId="0" borderId="62" xfId="0" applyFont="1" applyBorder="1" applyAlignment="1" applyProtection="1">
      <alignment horizontal="center" vertical="center" wrapText="1"/>
      <protection locked="0"/>
    </xf>
    <xf numFmtId="0" fontId="27" fillId="0" borderId="63" xfId="0" applyFont="1" applyBorder="1" applyAlignment="1" applyProtection="1">
      <alignment horizontal="center" vertical="center" wrapText="1"/>
      <protection locked="0"/>
    </xf>
    <xf numFmtId="0" fontId="27" fillId="0" borderId="21" xfId="0" applyFont="1" applyBorder="1" applyAlignment="1" applyProtection="1">
      <alignment horizontal="center" vertical="center" wrapText="1"/>
      <protection locked="0"/>
    </xf>
    <xf numFmtId="0" fontId="27" fillId="0" borderId="0" xfId="0" applyFont="1" applyBorder="1" applyAlignment="1" applyProtection="1">
      <alignment horizontal="center" vertical="center" wrapText="1"/>
      <protection locked="0"/>
    </xf>
    <xf numFmtId="0" fontId="27" fillId="0" borderId="64" xfId="0" applyFont="1" applyBorder="1" applyAlignment="1" applyProtection="1">
      <alignment horizontal="center" vertical="center" wrapText="1"/>
      <protection locked="0"/>
    </xf>
    <xf numFmtId="0" fontId="27" fillId="0" borderId="18" xfId="0" applyFont="1" applyBorder="1" applyAlignment="1" applyProtection="1">
      <alignment horizontal="center" vertical="center" wrapText="1"/>
      <protection locked="0"/>
    </xf>
    <xf numFmtId="0" fontId="27" fillId="0" borderId="19" xfId="0" applyFont="1" applyBorder="1" applyAlignment="1" applyProtection="1">
      <alignment horizontal="center" vertical="center" wrapText="1"/>
      <protection locked="0"/>
    </xf>
    <xf numFmtId="0" fontId="27" fillId="0" borderId="20" xfId="0" applyFont="1" applyBorder="1" applyAlignment="1" applyProtection="1">
      <alignment horizontal="center" vertical="center" wrapText="1"/>
      <protection locked="0"/>
    </xf>
    <xf numFmtId="0" fontId="2" fillId="0" borderId="0" xfId="35" applyFont="1" applyFill="1" applyBorder="1" applyAlignment="1">
      <alignment horizontal="left" vertical="top" wrapText="1"/>
      <protection/>
    </xf>
    <xf numFmtId="0" fontId="3" fillId="0" borderId="0" xfId="35" applyFont="1" applyFill="1" applyBorder="1" applyAlignment="1">
      <alignment horizontal="left" wrapText="1"/>
      <protection/>
    </xf>
    <xf numFmtId="0" fontId="2" fillId="0" borderId="0" xfId="35" applyFont="1" applyFill="1" applyBorder="1" applyAlignment="1">
      <alignment horizontal="left" wrapText="1"/>
      <protection/>
    </xf>
    <xf numFmtId="0" fontId="15" fillId="0" borderId="29" xfId="35" applyFont="1" applyFill="1" applyBorder="1" applyAlignment="1">
      <alignment horizontal="center" vertical="center" wrapText="1"/>
      <protection/>
    </xf>
    <xf numFmtId="0" fontId="15" fillId="0" borderId="65" xfId="35" applyFont="1" applyFill="1" applyBorder="1" applyAlignment="1">
      <alignment horizontal="center" vertical="center" wrapText="1"/>
      <protection/>
    </xf>
    <xf numFmtId="0" fontId="15" fillId="0" borderId="26" xfId="35" applyFont="1" applyFill="1" applyBorder="1" applyAlignment="1">
      <alignment horizontal="center" vertical="center" wrapText="1"/>
      <protection/>
    </xf>
    <xf numFmtId="0" fontId="2" fillId="0" borderId="0" xfId="35" applyFont="1" applyFill="1" applyBorder="1" applyAlignment="1">
      <alignment horizontal="center" vertical="top" wrapText="1"/>
      <protection/>
    </xf>
    <xf numFmtId="0" fontId="46" fillId="0" borderId="29" xfId="35" applyFont="1" applyFill="1" applyBorder="1" applyAlignment="1">
      <alignment horizontal="center" vertical="center" wrapText="1"/>
      <protection/>
    </xf>
    <xf numFmtId="0" fontId="46" fillId="0" borderId="26" xfId="35" applyFont="1" applyFill="1" applyBorder="1" applyAlignment="1">
      <alignment horizontal="center" vertical="center" wrapText="1"/>
      <protection/>
    </xf>
    <xf numFmtId="0" fontId="1" fillId="0" borderId="0" xfId="35" applyFont="1" applyFill="1" applyBorder="1" applyAlignment="1">
      <alignment horizontal="center" vertical="top" wrapText="1"/>
      <protection/>
    </xf>
    <xf numFmtId="0" fontId="24" fillId="0" borderId="0" xfId="35" applyFont="1" applyFill="1" applyBorder="1" applyAlignment="1">
      <alignment horizontal="left" wrapText="1"/>
      <protection/>
    </xf>
    <xf numFmtId="0" fontId="8" fillId="0" borderId="25" xfId="35" applyFont="1" applyFill="1" applyBorder="1" applyAlignment="1">
      <alignment horizontal="left" vertical="center"/>
      <protection/>
    </xf>
    <xf numFmtId="0" fontId="8" fillId="0" borderId="15" xfId="35" applyFont="1" applyFill="1" applyBorder="1" applyAlignment="1">
      <alignment horizontal="left" vertical="center"/>
      <protection/>
    </xf>
    <xf numFmtId="0" fontId="8" fillId="0" borderId="17" xfId="35" applyFont="1" applyFill="1" applyBorder="1" applyAlignment="1">
      <alignment horizontal="left" vertical="center"/>
      <protection/>
    </xf>
    <xf numFmtId="0" fontId="15" fillId="0" borderId="12" xfId="35" applyFont="1" applyFill="1" applyBorder="1" applyAlignment="1">
      <alignment horizontal="center" vertical="center" wrapText="1"/>
      <protection/>
    </xf>
    <xf numFmtId="0" fontId="15" fillId="0" borderId="12" xfId="35" applyFont="1" applyFill="1" applyBorder="1" applyAlignment="1">
      <alignment horizontal="center" vertical="center" textRotation="90" wrapText="1"/>
      <protection/>
    </xf>
    <xf numFmtId="0" fontId="15" fillId="0" borderId="25" xfId="35" applyFont="1" applyFill="1" applyBorder="1" applyAlignment="1">
      <alignment horizontal="center" vertical="center" wrapText="1"/>
      <protection/>
    </xf>
    <xf numFmtId="0" fontId="15" fillId="0" borderId="15" xfId="35" applyFont="1" applyFill="1" applyBorder="1" applyAlignment="1">
      <alignment horizontal="center" vertical="center" wrapText="1"/>
      <protection/>
    </xf>
    <xf numFmtId="0" fontId="15" fillId="0" borderId="17" xfId="35" applyFont="1" applyFill="1" applyBorder="1" applyAlignment="1">
      <alignment horizontal="center" vertical="center" wrapText="1"/>
      <protection/>
    </xf>
    <xf numFmtId="0" fontId="22" fillId="0" borderId="29" xfId="35" applyFont="1" applyFill="1" applyBorder="1" applyAlignment="1">
      <alignment horizontal="center" vertical="center" wrapText="1"/>
      <protection/>
    </xf>
    <xf numFmtId="0" fontId="22" fillId="0" borderId="26" xfId="35" applyFont="1" applyFill="1" applyBorder="1" applyAlignment="1">
      <alignment horizontal="center" vertical="center" wrapText="1"/>
      <protection/>
    </xf>
    <xf numFmtId="0" fontId="15" fillId="0" borderId="29" xfId="35" applyFont="1" applyFill="1" applyBorder="1" applyAlignment="1">
      <alignment horizontal="center" vertical="center" textRotation="90" wrapText="1"/>
      <protection/>
    </xf>
    <xf numFmtId="0" fontId="15" fillId="0" borderId="26" xfId="35" applyFont="1" applyFill="1" applyBorder="1" applyAlignment="1">
      <alignment horizontal="center" vertical="center" textRotation="90" wrapText="1"/>
      <protection/>
    </xf>
    <xf numFmtId="0" fontId="15" fillId="0" borderId="65" xfId="35" applyFont="1" applyFill="1" applyBorder="1" applyAlignment="1">
      <alignment horizontal="center" vertical="center" textRotation="90" wrapText="1"/>
      <protection/>
    </xf>
    <xf numFmtId="0" fontId="14" fillId="0" borderId="0" xfId="35" applyFont="1" applyFill="1" applyBorder="1" applyAlignment="1">
      <alignment horizontal="left" wrapText="1"/>
      <protection/>
    </xf>
    <xf numFmtId="0" fontId="3" fillId="0" borderId="29" xfId="35" applyFont="1" applyFill="1" applyBorder="1" applyAlignment="1">
      <alignment horizontal="center" vertical="center" wrapText="1"/>
      <protection/>
    </xf>
    <xf numFmtId="0" fontId="3" fillId="0" borderId="26" xfId="35" applyFont="1" applyFill="1" applyBorder="1" applyAlignment="1">
      <alignment horizontal="center" vertical="center" wrapText="1"/>
      <protection/>
    </xf>
    <xf numFmtId="0" fontId="8" fillId="0" borderId="29" xfId="35" applyFont="1" applyFill="1" applyBorder="1" applyAlignment="1">
      <alignment horizontal="center" vertical="center" wrapText="1"/>
      <protection/>
    </xf>
    <xf numFmtId="0" fontId="8" fillId="0" borderId="26" xfId="35" applyFont="1" applyFill="1" applyBorder="1" applyAlignment="1">
      <alignment horizontal="center" vertical="center" wrapText="1"/>
      <protection/>
    </xf>
    <xf numFmtId="0" fontId="3" fillId="0" borderId="0" xfId="35" applyFont="1" applyFill="1" applyBorder="1" applyAlignment="1">
      <alignment horizontal="center" vertical="top" wrapText="1"/>
      <protection/>
    </xf>
    <xf numFmtId="0" fontId="14" fillId="0" borderId="0" xfId="35" applyFont="1" applyFill="1" applyBorder="1" applyAlignment="1">
      <alignment wrapText="1"/>
      <protection/>
    </xf>
    <xf numFmtId="0" fontId="2" fillId="0" borderId="0" xfId="35" applyFont="1" applyFill="1" applyBorder="1" applyAlignment="1">
      <alignment horizontal="center" wrapText="1"/>
      <protection/>
    </xf>
    <xf numFmtId="0" fontId="42" fillId="0" borderId="0" xfId="35" applyFont="1" applyFill="1" applyBorder="1" applyAlignment="1">
      <alignment horizontal="center" wrapText="1"/>
      <protection/>
    </xf>
    <xf numFmtId="0" fontId="24" fillId="0" borderId="0" xfId="35" applyFont="1" applyFill="1" applyBorder="1" applyAlignment="1">
      <alignment horizontal="center" wrapText="1"/>
      <protection/>
    </xf>
    <xf numFmtId="0" fontId="3" fillId="0" borderId="27" xfId="35" applyFont="1" applyFill="1" applyBorder="1" applyAlignment="1">
      <alignment horizontal="left" wrapText="1"/>
      <protection/>
    </xf>
    <xf numFmtId="0" fontId="22" fillId="0" borderId="25" xfId="35" applyFont="1" applyFill="1" applyBorder="1" applyAlignment="1">
      <alignment horizontal="center" vertical="center" wrapText="1"/>
      <protection/>
    </xf>
    <xf numFmtId="0" fontId="22" fillId="0" borderId="15" xfId="35" applyFont="1" applyFill="1" applyBorder="1" applyAlignment="1">
      <alignment horizontal="center" vertical="center" wrapText="1"/>
      <protection/>
    </xf>
    <xf numFmtId="0" fontId="22" fillId="0" borderId="17" xfId="35" applyFont="1" applyFill="1" applyBorder="1" applyAlignment="1">
      <alignment horizontal="center" vertical="center" wrapText="1"/>
      <protection/>
    </xf>
    <xf numFmtId="0" fontId="14" fillId="0" borderId="0" xfId="35" applyFont="1" applyFill="1" applyBorder="1" applyAlignment="1">
      <alignment horizontal="left" vertical="top" wrapText="1"/>
      <protection/>
    </xf>
    <xf numFmtId="0" fontId="20" fillId="0" borderId="0" xfId="35" applyFont="1" applyFill="1" applyBorder="1" applyAlignment="1">
      <alignment horizontal="center" wrapText="1"/>
      <protection/>
    </xf>
    <xf numFmtId="49" fontId="47" fillId="0" borderId="12" xfId="79" applyNumberFormat="1" applyFont="1" applyFill="1" applyBorder="1" applyAlignment="1">
      <alignment horizontal="left" vertical="center" wrapText="1"/>
      <protection/>
    </xf>
    <xf numFmtId="0" fontId="39" fillId="0" borderId="29" xfId="83" applyFont="1" applyFill="1" applyBorder="1" applyAlignment="1">
      <alignment horizontal="center" vertical="center" textRotation="90" wrapText="1"/>
      <protection/>
    </xf>
    <xf numFmtId="0" fontId="39" fillId="0" borderId="26" xfId="83" applyFont="1" applyFill="1" applyBorder="1" applyAlignment="1">
      <alignment horizontal="center" vertical="center" textRotation="90" wrapText="1"/>
      <protection/>
    </xf>
    <xf numFmtId="49" fontId="47" fillId="0" borderId="25" xfId="79" applyNumberFormat="1" applyFont="1" applyFill="1" applyBorder="1" applyAlignment="1">
      <alignment horizontal="left" vertical="center" wrapText="1"/>
      <protection/>
    </xf>
    <xf numFmtId="49" fontId="47" fillId="0" borderId="15" xfId="79" applyNumberFormat="1" applyFont="1" applyFill="1" applyBorder="1" applyAlignment="1">
      <alignment horizontal="left" vertical="center" wrapText="1"/>
      <protection/>
    </xf>
    <xf numFmtId="49" fontId="47" fillId="0" borderId="17" xfId="79" applyNumberFormat="1" applyFont="1" applyFill="1" applyBorder="1" applyAlignment="1">
      <alignment horizontal="left" vertical="center" wrapText="1"/>
      <protection/>
    </xf>
    <xf numFmtId="0" fontId="47" fillId="0" borderId="12" xfId="83" applyFont="1" applyFill="1" applyBorder="1" applyAlignment="1">
      <alignment horizontal="center" vertical="center" textRotation="90" wrapText="1"/>
      <protection/>
    </xf>
    <xf numFmtId="0" fontId="39" fillId="0" borderId="12" xfId="35" applyFont="1" applyFill="1" applyBorder="1" applyAlignment="1">
      <alignment horizontal="center" vertical="center" textRotation="90" wrapText="1"/>
      <protection/>
    </xf>
    <xf numFmtId="0" fontId="53" fillId="0" borderId="12" xfId="35" applyFont="1" applyFill="1" applyBorder="1" applyAlignment="1">
      <alignment horizontal="center" vertical="center" wrapText="1"/>
      <protection/>
    </xf>
    <xf numFmtId="0" fontId="53" fillId="0" borderId="25" xfId="35" applyFont="1" applyFill="1" applyBorder="1" applyAlignment="1">
      <alignment horizontal="center" vertical="center" wrapText="1"/>
      <protection/>
    </xf>
    <xf numFmtId="0" fontId="53" fillId="0" borderId="15" xfId="35" applyFont="1" applyFill="1" applyBorder="1" applyAlignment="1">
      <alignment horizontal="center" vertical="center" wrapText="1"/>
      <protection/>
    </xf>
    <xf numFmtId="0" fontId="53" fillId="0" borderId="17" xfId="35" applyFont="1" applyFill="1" applyBorder="1" applyAlignment="1">
      <alignment horizontal="center" vertical="center" wrapText="1"/>
      <protection/>
    </xf>
    <xf numFmtId="0" fontId="47" fillId="0" borderId="12" xfId="35" applyFont="1" applyFill="1" applyBorder="1" applyAlignment="1">
      <alignment horizontal="center" vertical="center" wrapText="1"/>
      <protection/>
    </xf>
    <xf numFmtId="0" fontId="47" fillId="0" borderId="12" xfId="35" applyFont="1" applyFill="1" applyBorder="1" applyAlignment="1">
      <alignment horizontal="center" vertical="center" textRotation="90" wrapText="1"/>
      <protection/>
    </xf>
    <xf numFmtId="0" fontId="31" fillId="0" borderId="12" xfId="79" applyFont="1" applyFill="1" applyBorder="1" applyAlignment="1">
      <alignment horizontal="center" vertical="top" wrapText="1"/>
      <protection/>
    </xf>
    <xf numFmtId="0" fontId="29" fillId="0" borderId="12" xfId="35" applyFont="1" applyFill="1" applyBorder="1" applyAlignment="1">
      <alignment horizontal="center" vertical="center" wrapText="1"/>
      <protection/>
    </xf>
    <xf numFmtId="0" fontId="29" fillId="0" borderId="25" xfId="79" applyFont="1" applyFill="1" applyBorder="1" applyAlignment="1">
      <alignment horizontal="left" vertical="center" wrapText="1"/>
      <protection/>
    </xf>
    <xf numFmtId="0" fontId="29" fillId="0" borderId="15" xfId="79" applyFont="1" applyFill="1" applyBorder="1" applyAlignment="1">
      <alignment horizontal="left" vertical="center" wrapText="1"/>
      <protection/>
    </xf>
    <xf numFmtId="0" fontId="29" fillId="0" borderId="17" xfId="79" applyFont="1" applyFill="1" applyBorder="1" applyAlignment="1">
      <alignment horizontal="left" vertical="center" wrapText="1"/>
      <protection/>
    </xf>
    <xf numFmtId="0" fontId="38" fillId="0" borderId="0" xfId="35" applyFont="1" applyFill="1" applyBorder="1" applyAlignment="1">
      <alignment horizontal="left" vertical="center" wrapText="1"/>
      <protection/>
    </xf>
    <xf numFmtId="0" fontId="39" fillId="0" borderId="12" xfId="35" applyFont="1" applyFill="1" applyBorder="1" applyAlignment="1">
      <alignment horizontal="center" vertical="center" wrapText="1"/>
      <protection/>
    </xf>
    <xf numFmtId="0" fontId="54" fillId="0" borderId="27" xfId="35" applyFont="1" applyFill="1" applyBorder="1" applyAlignment="1">
      <alignment horizontal="left" wrapText="1"/>
      <protection/>
    </xf>
    <xf numFmtId="0" fontId="30" fillId="0" borderId="29" xfId="35" applyFont="1" applyFill="1" applyBorder="1" applyAlignment="1">
      <alignment horizontal="center" vertical="center" textRotation="90" wrapText="1"/>
      <protection/>
    </xf>
    <xf numFmtId="0" fontId="30" fillId="0" borderId="65" xfId="35" applyFont="1" applyFill="1" applyBorder="1" applyAlignment="1">
      <alignment horizontal="center" vertical="center" textRotation="90" wrapText="1"/>
      <protection/>
    </xf>
    <xf numFmtId="0" fontId="30" fillId="0" borderId="26" xfId="35" applyFont="1" applyFill="1" applyBorder="1" applyAlignment="1">
      <alignment horizontal="center" vertical="center" textRotation="90" wrapText="1"/>
      <protection/>
    </xf>
    <xf numFmtId="49" fontId="39" fillId="0" borderId="12" xfId="79" applyNumberFormat="1" applyFont="1" applyFill="1" applyBorder="1" applyAlignment="1">
      <alignment horizontal="center" vertical="center" textRotation="90" wrapText="1"/>
      <protection/>
    </xf>
    <xf numFmtId="49" fontId="47" fillId="0" borderId="40" xfId="79" applyNumberFormat="1" applyFont="1" applyFill="1" applyBorder="1" applyAlignment="1">
      <alignment horizontal="center" vertical="center" wrapText="1"/>
      <protection/>
    </xf>
    <xf numFmtId="49" fontId="47" fillId="0" borderId="50" xfId="79" applyNumberFormat="1" applyFont="1" applyFill="1" applyBorder="1" applyAlignment="1">
      <alignment horizontal="center" vertical="center" wrapText="1"/>
      <protection/>
    </xf>
    <xf numFmtId="49" fontId="47" fillId="0" borderId="38" xfId="79" applyNumberFormat="1" applyFont="1" applyFill="1" applyBorder="1" applyAlignment="1">
      <alignment horizontal="center" vertical="center" wrapText="1"/>
      <protection/>
    </xf>
    <xf numFmtId="49" fontId="47" fillId="0" borderId="16" xfId="79" applyNumberFormat="1" applyFont="1" applyFill="1" applyBorder="1" applyAlignment="1">
      <alignment horizontal="center" vertical="center" wrapText="1"/>
      <protection/>
    </xf>
    <xf numFmtId="49" fontId="47" fillId="0" borderId="26" xfId="79" applyNumberFormat="1" applyFont="1" applyFill="1" applyBorder="1" applyAlignment="1">
      <alignment horizontal="left" vertical="center" wrapText="1"/>
      <protection/>
    </xf>
    <xf numFmtId="49" fontId="47" fillId="2" borderId="12" xfId="79" applyNumberFormat="1" applyFont="1" applyFill="1" applyBorder="1" applyAlignment="1">
      <alignment horizontal="left" vertical="center" wrapText="1"/>
      <protection/>
    </xf>
    <xf numFmtId="49" fontId="47" fillId="2" borderId="25" xfId="79" applyNumberFormat="1" applyFont="1" applyFill="1" applyBorder="1" applyAlignment="1">
      <alignment horizontal="left" vertical="center" wrapText="1"/>
      <protection/>
    </xf>
    <xf numFmtId="49" fontId="47" fillId="2" borderId="15" xfId="79" applyNumberFormat="1" applyFont="1" applyFill="1" applyBorder="1" applyAlignment="1">
      <alignment horizontal="left" vertical="center" wrapText="1"/>
      <protection/>
    </xf>
    <xf numFmtId="49" fontId="47" fillId="2" borderId="17" xfId="79" applyNumberFormat="1" applyFont="1" applyFill="1" applyBorder="1" applyAlignment="1">
      <alignment horizontal="left" vertical="center" wrapText="1"/>
      <protection/>
    </xf>
    <xf numFmtId="0" fontId="29" fillId="0" borderId="12" xfId="79" applyFont="1" applyFill="1" applyBorder="1" applyAlignment="1">
      <alignment horizontal="center" vertical="center" wrapText="1"/>
      <protection/>
    </xf>
    <xf numFmtId="0" fontId="30" fillId="0" borderId="25" xfId="81" applyFont="1" applyFill="1" applyBorder="1" applyAlignment="1" applyProtection="1">
      <alignment horizontal="left" vertical="center" wrapText="1"/>
      <protection/>
    </xf>
    <xf numFmtId="0" fontId="30" fillId="0" borderId="15" xfId="81" applyFont="1" applyFill="1" applyBorder="1" applyAlignment="1" applyProtection="1">
      <alignment horizontal="left" vertical="center" wrapText="1"/>
      <protection/>
    </xf>
    <xf numFmtId="0" fontId="30" fillId="0" borderId="17" xfId="81" applyFont="1" applyFill="1" applyBorder="1" applyAlignment="1" applyProtection="1">
      <alignment horizontal="left" vertical="center" wrapText="1"/>
      <protection/>
    </xf>
    <xf numFmtId="0" fontId="29" fillId="0" borderId="29" xfId="79" applyFont="1" applyFill="1" applyBorder="1" applyAlignment="1" applyProtection="1">
      <alignment horizontal="center" vertical="center" textRotation="90" wrapText="1"/>
      <protection/>
    </xf>
    <xf numFmtId="0" fontId="29" fillId="0" borderId="65" xfId="79" applyFont="1" applyFill="1" applyBorder="1" applyAlignment="1" applyProtection="1">
      <alignment horizontal="center" vertical="center" textRotation="90" wrapText="1"/>
      <protection/>
    </xf>
    <xf numFmtId="0" fontId="29" fillId="0" borderId="26" xfId="79" applyFont="1" applyFill="1" applyBorder="1" applyAlignment="1" applyProtection="1">
      <alignment horizontal="center" vertical="center" textRotation="90" wrapText="1"/>
      <protection/>
    </xf>
    <xf numFmtId="49" fontId="47" fillId="0" borderId="38" xfId="79" applyNumberFormat="1" applyFont="1" applyFill="1" applyBorder="1" applyAlignment="1">
      <alignment horizontal="left" vertical="center" wrapText="1"/>
      <protection/>
    </xf>
    <xf numFmtId="49" fontId="47" fillId="0" borderId="16" xfId="79" applyNumberFormat="1" applyFont="1" applyFill="1" applyBorder="1" applyAlignment="1">
      <alignment horizontal="left" vertical="center" wrapText="1"/>
      <protection/>
    </xf>
    <xf numFmtId="0" fontId="47" fillId="0" borderId="65" xfId="79" applyFont="1" applyFill="1" applyBorder="1" applyAlignment="1">
      <alignment horizontal="center" vertical="center" textRotation="90" wrapText="1"/>
      <protection/>
    </xf>
    <xf numFmtId="0" fontId="47" fillId="0" borderId="26" xfId="79" applyFont="1" applyFill="1" applyBorder="1" applyAlignment="1">
      <alignment horizontal="center" vertical="center" textRotation="90" wrapText="1"/>
      <protection/>
    </xf>
    <xf numFmtId="49" fontId="29" fillId="0" borderId="25" xfId="79" applyNumberFormat="1" applyFont="1" applyFill="1" applyBorder="1" applyAlignment="1">
      <alignment horizontal="left" vertical="center" wrapText="1"/>
      <protection/>
    </xf>
    <xf numFmtId="49" fontId="29" fillId="0" borderId="17" xfId="79" applyNumberFormat="1" applyFont="1" applyFill="1" applyBorder="1" applyAlignment="1">
      <alignment horizontal="left" vertical="center" wrapText="1"/>
      <protection/>
    </xf>
    <xf numFmtId="0" fontId="47" fillId="0" borderId="25" xfId="35" applyFont="1" applyFill="1" applyBorder="1" applyAlignment="1">
      <alignment horizontal="center" vertical="center" wrapText="1"/>
      <protection/>
    </xf>
    <xf numFmtId="0" fontId="47" fillId="0" borderId="15" xfId="35" applyFont="1" applyFill="1" applyBorder="1" applyAlignment="1">
      <alignment horizontal="center" vertical="center" wrapText="1"/>
      <protection/>
    </xf>
    <xf numFmtId="0" fontId="47" fillId="0" borderId="17" xfId="35" applyFont="1" applyFill="1" applyBorder="1" applyAlignment="1">
      <alignment horizontal="center" vertical="center" wrapText="1"/>
      <protection/>
    </xf>
    <xf numFmtId="0" fontId="30" fillId="0" borderId="12" xfId="35" applyFont="1" applyFill="1" applyBorder="1" applyAlignment="1">
      <alignment horizontal="center" vertical="center" textRotation="90" wrapText="1"/>
      <protection/>
    </xf>
    <xf numFmtId="0" fontId="30" fillId="0" borderId="12" xfId="35" applyFont="1" applyFill="1" applyBorder="1" applyAlignment="1">
      <alignment horizontal="center" vertical="center" wrapText="1"/>
      <protection/>
    </xf>
    <xf numFmtId="0" fontId="29" fillId="0" borderId="25" xfId="79" applyFont="1" applyFill="1" applyBorder="1" applyAlignment="1" applyProtection="1">
      <alignment horizontal="left" vertical="center" wrapText="1"/>
      <protection/>
    </xf>
    <xf numFmtId="0" fontId="29" fillId="0" borderId="17" xfId="79" applyFont="1" applyFill="1" applyBorder="1" applyAlignment="1" applyProtection="1">
      <alignment horizontal="left" vertical="center" wrapText="1"/>
      <protection/>
    </xf>
    <xf numFmtId="49" fontId="47" fillId="0" borderId="25" xfId="79" applyNumberFormat="1" applyFont="1" applyFill="1" applyBorder="1" applyAlignment="1">
      <alignment horizontal="left" vertical="top" wrapText="1"/>
      <protection/>
    </xf>
    <xf numFmtId="49" fontId="47" fillId="0" borderId="15" xfId="79" applyNumberFormat="1" applyFont="1" applyFill="1" applyBorder="1" applyAlignment="1">
      <alignment horizontal="left" vertical="top" wrapText="1"/>
      <protection/>
    </xf>
    <xf numFmtId="49" fontId="47" fillId="0" borderId="17" xfId="79" applyNumberFormat="1" applyFont="1" applyFill="1" applyBorder="1" applyAlignment="1">
      <alignment horizontal="left" vertical="top" wrapText="1"/>
      <protection/>
    </xf>
    <xf numFmtId="49" fontId="47" fillId="0" borderId="29" xfId="79" applyNumberFormat="1" applyFont="1" applyFill="1" applyBorder="1" applyAlignment="1">
      <alignment horizontal="left" vertical="center" textRotation="90" wrapText="1"/>
      <protection/>
    </xf>
    <xf numFmtId="0" fontId="47" fillId="0" borderId="65" xfId="33" applyFont="1" applyFill="1" applyBorder="1" applyAlignment="1">
      <alignment horizontal="left" textRotation="90"/>
      <protection/>
    </xf>
    <xf numFmtId="0" fontId="47" fillId="0" borderId="26" xfId="33" applyFont="1" applyFill="1" applyBorder="1" applyAlignment="1">
      <alignment horizontal="left" textRotation="90"/>
      <protection/>
    </xf>
    <xf numFmtId="0" fontId="39" fillId="0" borderId="29" xfId="35" applyFont="1" applyFill="1" applyBorder="1" applyAlignment="1">
      <alignment horizontal="center" vertical="center" textRotation="90" wrapText="1"/>
      <protection/>
    </xf>
    <xf numFmtId="0" fontId="39" fillId="0" borderId="65" xfId="35" applyFont="1" applyFill="1" applyBorder="1" applyAlignment="1">
      <alignment horizontal="center" vertical="center" textRotation="90" wrapText="1"/>
      <protection/>
    </xf>
    <xf numFmtId="0" fontId="39" fillId="0" borderId="26" xfId="35" applyFont="1" applyFill="1" applyBorder="1" applyAlignment="1">
      <alignment horizontal="center" vertical="center" textRotation="90" wrapText="1"/>
      <protection/>
    </xf>
    <xf numFmtId="0" fontId="39" fillId="0" borderId="29" xfId="35" applyFont="1" applyFill="1" applyBorder="1" applyAlignment="1">
      <alignment horizontal="center" vertical="center" textRotation="90" wrapText="1"/>
      <protection/>
    </xf>
    <xf numFmtId="0" fontId="39" fillId="0" borderId="65" xfId="83" applyFont="1" applyFill="1" applyBorder="1" applyAlignment="1">
      <alignment horizontal="center" vertical="center" textRotation="90" wrapText="1"/>
      <protection/>
    </xf>
    <xf numFmtId="0" fontId="30" fillId="0" borderId="25" xfId="35" applyFont="1" applyFill="1" applyBorder="1" applyAlignment="1">
      <alignment horizontal="center" vertical="center" wrapText="1"/>
      <protection/>
    </xf>
    <xf numFmtId="0" fontId="30" fillId="0" borderId="15" xfId="35" applyFont="1" applyFill="1" applyBorder="1" applyAlignment="1">
      <alignment horizontal="center" vertical="center" wrapText="1"/>
      <protection/>
    </xf>
    <xf numFmtId="0" fontId="30" fillId="0" borderId="17" xfId="35" applyFont="1" applyFill="1" applyBorder="1" applyAlignment="1">
      <alignment horizontal="center" vertical="center" wrapText="1"/>
      <protection/>
    </xf>
    <xf numFmtId="0" fontId="30" fillId="0" borderId="65" xfId="35" applyFont="1" applyFill="1" applyBorder="1" applyAlignment="1">
      <alignment horizontal="left" vertical="center" textRotation="90" wrapText="1"/>
      <protection/>
    </xf>
    <xf numFmtId="0" fontId="30" fillId="0" borderId="26" xfId="35" applyFont="1" applyFill="1" applyBorder="1" applyAlignment="1">
      <alignment horizontal="left" vertical="center" textRotation="90" wrapText="1"/>
      <protection/>
    </xf>
    <xf numFmtId="0" fontId="39" fillId="0" borderId="29" xfId="79" applyFont="1" applyFill="1" applyBorder="1" applyAlignment="1">
      <alignment horizontal="center" vertical="center" wrapText="1"/>
      <protection/>
    </xf>
    <xf numFmtId="0" fontId="39" fillId="0" borderId="26" xfId="79" applyFont="1" applyFill="1" applyBorder="1" applyAlignment="1">
      <alignment horizontal="center" vertical="center" wrapText="1"/>
      <protection/>
    </xf>
    <xf numFmtId="0" fontId="39" fillId="0" borderId="12" xfId="35" applyFont="1" applyFill="1" applyBorder="1" applyAlignment="1">
      <alignment horizontal="center" vertical="center" textRotation="90" wrapText="1"/>
      <protection/>
    </xf>
    <xf numFmtId="0" fontId="47" fillId="0" borderId="29" xfId="35" applyFont="1" applyFill="1" applyBorder="1" applyAlignment="1">
      <alignment horizontal="center" vertical="center" textRotation="90" wrapText="1"/>
      <protection/>
    </xf>
    <xf numFmtId="0" fontId="47" fillId="0" borderId="65" xfId="35" applyFont="1" applyFill="1" applyBorder="1" applyAlignment="1">
      <alignment horizontal="center" vertical="center" textRotation="90" wrapText="1"/>
      <protection/>
    </xf>
    <xf numFmtId="0" fontId="47" fillId="0" borderId="26" xfId="35" applyFont="1" applyFill="1" applyBorder="1" applyAlignment="1">
      <alignment horizontal="center" vertical="center" textRotation="90" wrapText="1"/>
      <protection/>
    </xf>
    <xf numFmtId="0" fontId="45" fillId="0" borderId="25" xfId="35" applyFont="1" applyFill="1" applyBorder="1" applyAlignment="1">
      <alignment horizontal="center" vertical="center" wrapText="1"/>
      <protection/>
    </xf>
    <xf numFmtId="0" fontId="45" fillId="0" borderId="17" xfId="35" applyFont="1" applyFill="1" applyBorder="1" applyAlignment="1">
      <alignment horizontal="center" vertical="center" wrapText="1"/>
      <protection/>
    </xf>
    <xf numFmtId="0" fontId="39" fillId="0" borderId="15" xfId="35" applyFont="1" applyFill="1" applyBorder="1" applyAlignment="1">
      <alignment horizontal="center" vertical="center" wrapText="1"/>
      <protection/>
    </xf>
    <xf numFmtId="0" fontId="3" fillId="0" borderId="25" xfId="36" applyFont="1" applyFill="1" applyBorder="1" applyAlignment="1">
      <alignment horizontal="center" vertical="center" wrapText="1"/>
      <protection/>
    </xf>
    <xf numFmtId="0" fontId="3" fillId="0" borderId="17" xfId="36" applyFont="1" applyFill="1" applyBorder="1" applyAlignment="1">
      <alignment horizontal="center" vertical="center" wrapText="1"/>
      <protection/>
    </xf>
    <xf numFmtId="0" fontId="50" fillId="0" borderId="29" xfId="35" applyFont="1" applyFill="1" applyBorder="1" applyAlignment="1">
      <alignment horizontal="center" vertical="center" wrapText="1"/>
      <protection/>
    </xf>
    <xf numFmtId="0" fontId="50" fillId="0" borderId="65" xfId="35" applyFont="1" applyFill="1" applyBorder="1" applyAlignment="1">
      <alignment horizontal="center" vertical="center" wrapText="1"/>
      <protection/>
    </xf>
    <xf numFmtId="0" fontId="50" fillId="0" borderId="26" xfId="35" applyFont="1" applyFill="1" applyBorder="1" applyAlignment="1">
      <alignment horizontal="center" vertical="center" wrapText="1"/>
      <protection/>
    </xf>
    <xf numFmtId="0" fontId="50" fillId="0" borderId="25" xfId="84" applyFont="1" applyFill="1" applyBorder="1" applyAlignment="1">
      <alignment horizontal="left" vertical="center" wrapText="1"/>
      <protection/>
    </xf>
    <xf numFmtId="0" fontId="50" fillId="0" borderId="17" xfId="84" applyFont="1" applyFill="1" applyBorder="1" applyAlignment="1">
      <alignment horizontal="left" vertical="center" wrapText="1"/>
      <protection/>
    </xf>
    <xf numFmtId="0" fontId="50" fillId="0" borderId="25" xfId="83" applyFont="1" applyFill="1" applyBorder="1" applyAlignment="1">
      <alignment horizontal="left" vertical="center" wrapText="1"/>
      <protection/>
    </xf>
    <xf numFmtId="0" fontId="50" fillId="0" borderId="17" xfId="83" applyFont="1" applyFill="1" applyBorder="1" applyAlignment="1">
      <alignment horizontal="left" vertical="center" wrapText="1"/>
      <protection/>
    </xf>
    <xf numFmtId="0" fontId="8" fillId="0" borderId="25" xfId="85" applyFont="1" applyFill="1" applyBorder="1" applyAlignment="1">
      <alignment horizontal="left" vertical="center" wrapText="1"/>
      <protection/>
    </xf>
    <xf numFmtId="0" fontId="8" fillId="0" borderId="17" xfId="85" applyFont="1" applyFill="1" applyBorder="1" applyAlignment="1">
      <alignment horizontal="left" vertical="center" wrapText="1"/>
      <protection/>
    </xf>
    <xf numFmtId="0" fontId="22" fillId="0" borderId="25" xfId="36" applyFont="1" applyFill="1" applyBorder="1" applyAlignment="1">
      <alignment horizontal="left" vertical="center" wrapText="1"/>
      <protection/>
    </xf>
    <xf numFmtId="0" fontId="22" fillId="0" borderId="17" xfId="36" applyFont="1" applyFill="1" applyBorder="1" applyAlignment="1">
      <alignment horizontal="left" vertical="center" wrapText="1"/>
      <protection/>
    </xf>
    <xf numFmtId="0" fontId="51" fillId="0" borderId="29" xfId="35" applyFont="1" applyFill="1" applyBorder="1" applyAlignment="1">
      <alignment horizontal="center" vertical="center" textRotation="89"/>
      <protection/>
    </xf>
    <xf numFmtId="0" fontId="51" fillId="0" borderId="65" xfId="35" applyFont="1" applyFill="1" applyBorder="1" applyAlignment="1">
      <alignment horizontal="center" vertical="center" textRotation="89"/>
      <protection/>
    </xf>
    <xf numFmtId="0" fontId="50" fillId="0" borderId="38" xfId="35" applyFont="1" applyFill="1" applyBorder="1" applyAlignment="1">
      <alignment horizontal="left" vertical="center" wrapText="1"/>
      <protection/>
    </xf>
    <xf numFmtId="0" fontId="50" fillId="0" borderId="27" xfId="35" applyFont="1" applyFill="1" applyBorder="1" applyAlignment="1">
      <alignment horizontal="left" vertical="center" wrapText="1"/>
      <protection/>
    </xf>
    <xf numFmtId="0" fontId="50" fillId="0" borderId="12" xfId="83" applyFont="1" applyFill="1" applyBorder="1" applyAlignment="1">
      <alignment horizontal="left" vertical="center" wrapText="1"/>
      <protection/>
    </xf>
    <xf numFmtId="0" fontId="50" fillId="0" borderId="25" xfId="35" applyFont="1" applyFill="1" applyBorder="1" applyAlignment="1">
      <alignment horizontal="left" vertical="center"/>
      <protection/>
    </xf>
    <xf numFmtId="0" fontId="50" fillId="0" borderId="17" xfId="35" applyFont="1" applyFill="1" applyBorder="1" applyAlignment="1">
      <alignment horizontal="left" vertical="center"/>
      <protection/>
    </xf>
    <xf numFmtId="0" fontId="50" fillId="0" borderId="25" xfId="35" applyFont="1" applyFill="1" applyBorder="1" applyAlignment="1">
      <alignment horizontal="left" vertical="center" wrapText="1"/>
      <protection/>
    </xf>
    <xf numFmtId="0" fontId="50" fillId="0" borderId="17" xfId="35" applyFont="1" applyFill="1" applyBorder="1" applyAlignment="1">
      <alignment horizontal="left" vertical="center" wrapText="1"/>
      <protection/>
    </xf>
    <xf numFmtId="0" fontId="50" fillId="0" borderId="25" xfId="35" applyFont="1" applyFill="1" applyBorder="1" applyAlignment="1">
      <alignment vertical="center" wrapText="1"/>
      <protection/>
    </xf>
    <xf numFmtId="0" fontId="50" fillId="0" borderId="15" xfId="35" applyFont="1" applyFill="1" applyBorder="1" applyAlignment="1">
      <alignment vertical="center" wrapText="1"/>
      <protection/>
    </xf>
    <xf numFmtId="0" fontId="50" fillId="0" borderId="17" xfId="35" applyFont="1" applyFill="1" applyBorder="1" applyAlignment="1">
      <alignment vertical="center" wrapText="1"/>
      <protection/>
    </xf>
    <xf numFmtId="0" fontId="50" fillId="0" borderId="29" xfId="83" applyFont="1" applyFill="1" applyBorder="1" applyAlignment="1">
      <alignment horizontal="center" vertical="center" wrapText="1"/>
      <protection/>
    </xf>
    <xf numFmtId="0" fontId="50" fillId="0" borderId="65" xfId="83" applyFont="1" applyFill="1" applyBorder="1" applyAlignment="1">
      <alignment horizontal="center" vertical="center" wrapText="1"/>
      <protection/>
    </xf>
    <xf numFmtId="0" fontId="50" fillId="0" borderId="26" xfId="83" applyFont="1" applyFill="1" applyBorder="1" applyAlignment="1">
      <alignment horizontal="center" vertical="center" wrapText="1"/>
      <protection/>
    </xf>
    <xf numFmtId="49" fontId="50" fillId="0" borderId="12" xfId="83" applyNumberFormat="1" applyFont="1" applyFill="1" applyBorder="1" applyAlignment="1">
      <alignment horizontal="left" vertical="center" wrapText="1"/>
      <protection/>
    </xf>
    <xf numFmtId="0" fontId="22" fillId="0" borderId="29" xfId="36" applyFont="1" applyFill="1" applyBorder="1" applyAlignment="1">
      <alignment horizontal="center" vertical="center" wrapText="1"/>
      <protection/>
    </xf>
    <xf numFmtId="0" fontId="22" fillId="0" borderId="26" xfId="36" applyFont="1" applyFill="1" applyBorder="1" applyAlignment="1">
      <alignment horizontal="center" vertical="center" wrapText="1"/>
      <protection/>
    </xf>
    <xf numFmtId="0" fontId="21" fillId="0" borderId="29" xfId="36" applyFont="1" applyFill="1" applyBorder="1" applyAlignment="1">
      <alignment horizontal="center" vertical="center" wrapText="1"/>
      <protection/>
    </xf>
    <xf numFmtId="0" fontId="21" fillId="0" borderId="65" xfId="36" applyFont="1" applyFill="1" applyBorder="1" applyAlignment="1">
      <alignment horizontal="center" vertical="center" wrapText="1"/>
      <protection/>
    </xf>
    <xf numFmtId="0" fontId="21" fillId="0" borderId="26" xfId="36" applyFont="1" applyFill="1" applyBorder="1" applyAlignment="1">
      <alignment horizontal="center" vertical="center" wrapText="1"/>
      <protection/>
    </xf>
    <xf numFmtId="0" fontId="8" fillId="0" borderId="25" xfId="36" applyFont="1" applyFill="1" applyBorder="1" applyAlignment="1">
      <alignment horizontal="center" vertical="top" wrapText="1"/>
      <protection/>
    </xf>
    <xf numFmtId="0" fontId="8" fillId="0" borderId="17" xfId="36" applyFont="1" applyFill="1" applyBorder="1" applyAlignment="1">
      <alignment horizontal="center" vertical="top" wrapText="1"/>
      <protection/>
    </xf>
    <xf numFmtId="0" fontId="50" fillId="0" borderId="12" xfId="35" applyFont="1" applyFill="1" applyBorder="1" applyAlignment="1">
      <alignment horizontal="left" vertical="center" wrapText="1"/>
      <protection/>
    </xf>
    <xf numFmtId="0" fontId="8" fillId="0" borderId="40" xfId="35" applyFont="1" applyFill="1" applyBorder="1" applyAlignment="1">
      <alignment horizontal="center" vertical="center" wrapText="1"/>
      <protection/>
    </xf>
    <xf numFmtId="0" fontId="8" fillId="0" borderId="50" xfId="35" applyFont="1" applyFill="1" applyBorder="1" applyAlignment="1">
      <alignment horizontal="center" vertical="center" wrapText="1"/>
      <protection/>
    </xf>
    <xf numFmtId="0" fontId="8" fillId="0" borderId="32" xfId="35" applyFont="1" applyFill="1" applyBorder="1" applyAlignment="1">
      <alignment horizontal="center" vertical="center" wrapText="1"/>
      <protection/>
    </xf>
    <xf numFmtId="0" fontId="8" fillId="0" borderId="31" xfId="35" applyFont="1" applyFill="1" applyBorder="1" applyAlignment="1">
      <alignment horizontal="center" vertical="center" wrapText="1"/>
      <protection/>
    </xf>
    <xf numFmtId="0" fontId="8" fillId="0" borderId="38" xfId="35" applyFont="1" applyFill="1" applyBorder="1" applyAlignment="1">
      <alignment horizontal="center" vertical="center" wrapText="1"/>
      <protection/>
    </xf>
    <xf numFmtId="0" fontId="8" fillId="0" borderId="16" xfId="35" applyFont="1" applyFill="1" applyBorder="1" applyAlignment="1">
      <alignment horizontal="center" vertical="center" wrapText="1"/>
      <protection/>
    </xf>
    <xf numFmtId="0" fontId="50" fillId="0" borderId="12" xfId="35" applyFont="1" applyFill="1" applyBorder="1" applyAlignment="1">
      <alignment horizontal="center" vertical="center" wrapText="1"/>
      <protection/>
    </xf>
    <xf numFmtId="0" fontId="29" fillId="0" borderId="0" xfId="0" applyFont="1" applyFill="1" applyBorder="1" applyAlignment="1">
      <alignment horizontal="left" vertical="top" wrapText="1"/>
    </xf>
    <xf numFmtId="0" fontId="8" fillId="0" borderId="0" xfId="35" applyFont="1" applyFill="1" applyBorder="1" applyAlignment="1">
      <alignment horizontal="left"/>
      <protection/>
    </xf>
    <xf numFmtId="0" fontId="8" fillId="0" borderId="27" xfId="35" applyFont="1" applyFill="1" applyBorder="1" applyAlignment="1">
      <alignment horizontal="left"/>
      <protection/>
    </xf>
    <xf numFmtId="0" fontId="22" fillId="0" borderId="25" xfId="36" applyFont="1" applyFill="1" applyBorder="1" applyAlignment="1">
      <alignment horizontal="center" vertical="center" wrapText="1"/>
      <protection/>
    </xf>
    <xf numFmtId="0" fontId="22" fillId="0" borderId="15" xfId="36" applyFont="1" applyFill="1" applyBorder="1" applyAlignment="1">
      <alignment horizontal="center" vertical="center" wrapText="1"/>
      <protection/>
    </xf>
    <xf numFmtId="0" fontId="22" fillId="0" borderId="17" xfId="36" applyFont="1" applyFill="1" applyBorder="1" applyAlignment="1">
      <alignment horizontal="center" vertical="center" wrapText="1"/>
      <protection/>
    </xf>
    <xf numFmtId="0" fontId="22" fillId="0" borderId="12" xfId="36" applyFont="1" applyFill="1" applyBorder="1" applyAlignment="1">
      <alignment horizontal="center" vertical="center" wrapText="1"/>
      <protection/>
    </xf>
    <xf numFmtId="0" fontId="22" fillId="0" borderId="50" xfId="36" applyFont="1" applyFill="1" applyBorder="1" applyAlignment="1">
      <alignment horizontal="center" vertical="center" wrapText="1"/>
      <protection/>
    </xf>
    <xf numFmtId="0" fontId="22" fillId="0" borderId="16" xfId="36" applyFont="1" applyFill="1" applyBorder="1" applyAlignment="1">
      <alignment horizontal="center" vertical="center" wrapText="1"/>
      <protection/>
    </xf>
    <xf numFmtId="0" fontId="29" fillId="2" borderId="0" xfId="0" applyFont="1" applyFill="1" applyBorder="1" applyAlignment="1">
      <alignment horizontal="left" wrapText="1"/>
    </xf>
    <xf numFmtId="0" fontId="29" fillId="0" borderId="0" xfId="35" applyFont="1" applyFill="1" applyBorder="1" applyAlignment="1">
      <alignment vertical="center" wrapText="1"/>
      <protection/>
    </xf>
    <xf numFmtId="0" fontId="50" fillId="0" borderId="25" xfId="35" applyFont="1" applyFill="1" applyBorder="1" applyAlignment="1">
      <alignment horizontal="left" vertical="top" wrapText="1"/>
      <protection/>
    </xf>
    <xf numFmtId="0" fontId="50" fillId="0" borderId="15" xfId="35" applyFont="1" applyFill="1" applyBorder="1" applyAlignment="1">
      <alignment horizontal="left" vertical="top" wrapText="1"/>
      <protection/>
    </xf>
    <xf numFmtId="0" fontId="50" fillId="0" borderId="17" xfId="35" applyFont="1" applyFill="1" applyBorder="1" applyAlignment="1">
      <alignment horizontal="left" vertical="top" wrapText="1"/>
      <protection/>
    </xf>
    <xf numFmtId="0" fontId="51" fillId="0" borderId="29" xfId="35" applyFont="1" applyFill="1" applyBorder="1" applyAlignment="1">
      <alignment horizontal="left" vertical="center" wrapText="1"/>
      <protection/>
    </xf>
    <xf numFmtId="0" fontId="51" fillId="0" borderId="26" xfId="35" applyFont="1" applyFill="1" applyBorder="1" applyAlignment="1">
      <alignment horizontal="left" vertical="center" wrapText="1"/>
      <protection/>
    </xf>
    <xf numFmtId="0" fontId="50" fillId="0" borderId="15" xfId="35" applyFont="1" applyFill="1" applyBorder="1" applyAlignment="1">
      <alignment horizontal="left" vertical="center" wrapText="1"/>
      <protection/>
    </xf>
    <xf numFmtId="0" fontId="50" fillId="0" borderId="15" xfId="83" applyFont="1" applyFill="1" applyBorder="1" applyAlignment="1">
      <alignment horizontal="left" vertical="center" wrapText="1"/>
      <protection/>
    </xf>
    <xf numFmtId="0" fontId="8" fillId="0" borderId="25" xfId="36" applyFont="1" applyFill="1" applyBorder="1" applyAlignment="1">
      <alignment horizontal="center" vertical="center" wrapText="1"/>
      <protection/>
    </xf>
    <xf numFmtId="0" fontId="8" fillId="0" borderId="17" xfId="36" applyFont="1" applyFill="1" applyBorder="1" applyAlignment="1">
      <alignment horizontal="center" vertical="center" wrapText="1"/>
      <protection/>
    </xf>
    <xf numFmtId="0" fontId="20" fillId="0" borderId="29" xfId="36" applyFont="1" applyFill="1" applyBorder="1" applyAlignment="1">
      <alignment horizontal="center" vertical="center" wrapText="1"/>
      <protection/>
    </xf>
    <xf numFmtId="0" fontId="20" fillId="0" borderId="65" xfId="36" applyFont="1" applyFill="1" applyBorder="1" applyAlignment="1">
      <alignment horizontal="center" vertical="center" wrapText="1"/>
      <protection/>
    </xf>
    <xf numFmtId="0" fontId="20" fillId="0" borderId="26" xfId="36" applyFont="1" applyFill="1" applyBorder="1" applyAlignment="1">
      <alignment horizontal="center" vertical="center" wrapText="1"/>
      <protection/>
    </xf>
    <xf numFmtId="0" fontId="8" fillId="0" borderId="12" xfId="35" applyFont="1" applyFill="1" applyBorder="1" applyAlignment="1">
      <alignment horizontal="center" vertical="center" wrapText="1"/>
      <protection/>
    </xf>
    <xf numFmtId="0" fontId="20" fillId="0" borderId="25" xfId="36" applyFont="1" applyFill="1" applyBorder="1" applyAlignment="1">
      <alignment horizontal="center" vertical="center" wrapText="1"/>
      <protection/>
    </xf>
    <xf numFmtId="0" fontId="20" fillId="0" borderId="17" xfId="36" applyFont="1" applyFill="1" applyBorder="1" applyAlignment="1">
      <alignment horizontal="center" vertical="center" wrapText="1"/>
      <protection/>
    </xf>
    <xf numFmtId="0" fontId="22" fillId="0" borderId="25" xfId="85" applyFont="1" applyFill="1" applyBorder="1" applyAlignment="1">
      <alignment horizontal="left" vertical="top" wrapText="1"/>
      <protection/>
    </xf>
    <xf numFmtId="0" fontId="22" fillId="0" borderId="17" xfId="85" applyFont="1" applyFill="1" applyBorder="1" applyAlignment="1">
      <alignment horizontal="left" vertical="top" wrapText="1"/>
      <protection/>
    </xf>
    <xf numFmtId="3" fontId="20" fillId="0" borderId="0" xfId="35" applyNumberFormat="1" applyFont="1" applyFill="1" applyBorder="1" applyAlignment="1">
      <alignment horizontal="center" vertical="center" wrapText="1"/>
      <protection/>
    </xf>
    <xf numFmtId="3" fontId="15" fillId="0" borderId="0" xfId="35" applyNumberFormat="1" applyFont="1" applyFill="1" applyBorder="1" applyAlignment="1">
      <alignment horizontal="left" wrapText="1"/>
      <protection/>
    </xf>
    <xf numFmtId="0" fontId="22" fillId="0" borderId="25" xfId="85" applyFont="1" applyFill="1" applyBorder="1" applyAlignment="1">
      <alignment horizontal="left" vertical="center" wrapText="1"/>
      <protection/>
    </xf>
    <xf numFmtId="0" fontId="22" fillId="0" borderId="17" xfId="85" applyFont="1" applyFill="1" applyBorder="1" applyAlignment="1">
      <alignment horizontal="left" vertical="center" wrapText="1"/>
      <protection/>
    </xf>
    <xf numFmtId="0" fontId="22" fillId="0" borderId="27" xfId="86" applyFont="1" applyFill="1" applyBorder="1" applyAlignment="1">
      <alignment horizontal="left" vertical="top" wrapText="1"/>
      <protection/>
    </xf>
    <xf numFmtId="0" fontId="22" fillId="0" borderId="25" xfId="35" applyFont="1" applyFill="1" applyBorder="1" applyAlignment="1">
      <alignment horizontal="left" vertical="center" wrapText="1"/>
      <protection/>
    </xf>
    <xf numFmtId="0" fontId="22" fillId="0" borderId="17" xfId="35" applyFont="1" applyFill="1" applyBorder="1" applyAlignment="1">
      <alignment horizontal="left" vertical="center" wrapText="1"/>
      <protection/>
    </xf>
    <xf numFmtId="0" fontId="3" fillId="0" borderId="0" xfId="86" applyFont="1" applyFill="1" applyBorder="1" applyAlignment="1">
      <alignment horizontal="center" vertical="top"/>
      <protection/>
    </xf>
    <xf numFmtId="0" fontId="15" fillId="0" borderId="0" xfId="35" applyFont="1" applyFill="1" applyBorder="1" applyAlignment="1">
      <alignment horizontal="center" vertical="center"/>
      <protection/>
    </xf>
    <xf numFmtId="0" fontId="15" fillId="0" borderId="0" xfId="86" applyFont="1" applyFill="1" applyBorder="1" applyAlignment="1">
      <alignment horizontal="left" vertical="top" wrapText="1"/>
      <protection/>
    </xf>
    <xf numFmtId="0" fontId="30" fillId="0" borderId="27" xfId="35" applyFont="1" applyFill="1" applyBorder="1" applyAlignment="1">
      <alignment horizontal="left" vertical="center" wrapText="1"/>
      <protection/>
    </xf>
    <xf numFmtId="0" fontId="22" fillId="0" borderId="12" xfId="35" applyFont="1" applyFill="1" applyBorder="1" applyAlignment="1">
      <alignment horizontal="left" vertical="center" wrapText="1"/>
      <protection/>
    </xf>
    <xf numFmtId="176" fontId="22" fillId="0" borderId="27" xfId="86" applyNumberFormat="1" applyFont="1" applyFill="1" applyBorder="1" applyAlignment="1">
      <alignment horizontal="center"/>
      <protection/>
    </xf>
    <xf numFmtId="177" fontId="22" fillId="0" borderId="27" xfId="86" applyNumberFormat="1" applyFont="1" applyFill="1" applyBorder="1" applyAlignment="1">
      <alignment horizontal="center"/>
      <protection/>
    </xf>
    <xf numFmtId="0" fontId="22" fillId="0" borderId="15" xfId="86" applyFont="1" applyFill="1" applyBorder="1" applyAlignment="1">
      <alignment horizontal="left" vertical="center" wrapText="1"/>
      <protection/>
    </xf>
    <xf numFmtId="3" fontId="25" fillId="0" borderId="27" xfId="35" applyNumberFormat="1" applyFont="1" applyFill="1" applyBorder="1" applyAlignment="1">
      <alignment horizontal="left" wrapText="1"/>
      <protection/>
    </xf>
    <xf numFmtId="1" fontId="64" fillId="30" borderId="42" xfId="64" applyNumberFormat="1" applyFont="1" applyFill="1" applyBorder="1" applyAlignment="1">
      <alignment horizontal="center" vertical="center" textRotation="90" wrapText="1"/>
      <protection/>
    </xf>
    <xf numFmtId="1" fontId="64" fillId="30" borderId="41" xfId="64" applyNumberFormat="1" applyFont="1" applyFill="1" applyBorder="1" applyAlignment="1">
      <alignment horizontal="center" vertical="center" textRotation="90" wrapText="1"/>
      <protection/>
    </xf>
    <xf numFmtId="1" fontId="64" fillId="30" borderId="37" xfId="64" applyNumberFormat="1" applyFont="1" applyFill="1" applyBorder="1" applyAlignment="1">
      <alignment horizontal="center" vertical="center" textRotation="90" wrapText="1"/>
      <protection/>
    </xf>
    <xf numFmtId="0" fontId="25" fillId="0" borderId="0" xfId="0" applyFont="1" applyFill="1" applyBorder="1" applyAlignment="1">
      <alignment horizontal="left" vertical="top"/>
    </xf>
    <xf numFmtId="49" fontId="67" fillId="0" borderId="0" xfId="61" applyNumberFormat="1" applyFont="1" applyFill="1" applyBorder="1" applyAlignment="1">
      <alignment horizontal="left" vertical="top" wrapText="1"/>
      <protection/>
    </xf>
    <xf numFmtId="49" fontId="25" fillId="0" borderId="21" xfId="61" applyNumberFormat="1" applyFont="1" applyFill="1" applyBorder="1" applyAlignment="1">
      <alignment horizontal="left" vertical="top" wrapText="1"/>
      <protection/>
    </xf>
    <xf numFmtId="49" fontId="25" fillId="0" borderId="0" xfId="61" applyNumberFormat="1" applyFont="1" applyFill="1" applyBorder="1" applyAlignment="1">
      <alignment horizontal="left" vertical="top" wrapText="1"/>
      <protection/>
    </xf>
    <xf numFmtId="0" fontId="39" fillId="0" borderId="33" xfId="35" applyFont="1" applyFill="1" applyBorder="1" applyAlignment="1">
      <alignment horizontal="center" vertical="center" textRotation="90" wrapText="1"/>
      <protection/>
    </xf>
    <xf numFmtId="0" fontId="125" fillId="26" borderId="0" xfId="80" applyFont="1" applyFill="1" applyBorder="1" applyAlignment="1">
      <alignment horizontal="left" wrapText="1"/>
      <protection/>
    </xf>
    <xf numFmtId="0" fontId="116" fillId="26" borderId="19" xfId="80" applyFont="1" applyFill="1" applyBorder="1" applyAlignment="1">
      <alignment horizontal="left" wrapText="1"/>
      <protection/>
    </xf>
    <xf numFmtId="0" fontId="111" fillId="26" borderId="61" xfId="77" applyFont="1" applyFill="1" applyBorder="1" applyAlignment="1">
      <alignment horizontal="center" vertical="center" wrapText="1" shrinkToFit="1"/>
      <protection/>
    </xf>
    <xf numFmtId="0" fontId="111" fillId="26" borderId="63" xfId="77" applyFont="1" applyFill="1" applyBorder="1" applyAlignment="1">
      <alignment horizontal="center" vertical="center" wrapText="1" shrinkToFit="1"/>
      <protection/>
    </xf>
    <xf numFmtId="0" fontId="111" fillId="26" borderId="21" xfId="77" applyFont="1" applyFill="1" applyBorder="1" applyAlignment="1">
      <alignment horizontal="center" vertical="center" wrapText="1" shrinkToFit="1"/>
      <protection/>
    </xf>
    <xf numFmtId="0" fontId="111" fillId="26" borderId="64" xfId="77" applyFont="1" applyFill="1" applyBorder="1" applyAlignment="1">
      <alignment horizontal="center" vertical="center" wrapText="1" shrinkToFit="1"/>
      <protection/>
    </xf>
    <xf numFmtId="0" fontId="111" fillId="26" borderId="18" xfId="77" applyFont="1" applyFill="1" applyBorder="1" applyAlignment="1">
      <alignment horizontal="center" vertical="center" wrapText="1" shrinkToFit="1"/>
      <protection/>
    </xf>
    <xf numFmtId="0" fontId="111" fillId="26" borderId="20" xfId="77" applyFont="1" applyFill="1" applyBorder="1" applyAlignment="1">
      <alignment horizontal="center" vertical="center" wrapText="1" shrinkToFit="1"/>
      <protection/>
    </xf>
    <xf numFmtId="0" fontId="15" fillId="0" borderId="43" xfId="35" applyFont="1" applyFill="1" applyBorder="1" applyAlignment="1">
      <alignment horizontal="center" vertical="center" wrapText="1"/>
      <protection/>
    </xf>
    <xf numFmtId="0" fontId="15" fillId="0" borderId="44" xfId="35" applyFont="1" applyFill="1" applyBorder="1" applyAlignment="1">
      <alignment horizontal="center" vertical="center" wrapText="1"/>
      <protection/>
    </xf>
    <xf numFmtId="0" fontId="15" fillId="0" borderId="60" xfId="35" applyFont="1" applyFill="1" applyBorder="1" applyAlignment="1">
      <alignment horizontal="center" vertical="center" wrapText="1"/>
      <protection/>
    </xf>
    <xf numFmtId="0" fontId="39" fillId="0" borderId="58" xfId="35" applyFont="1" applyFill="1" applyBorder="1" applyAlignment="1">
      <alignment horizontal="center" vertical="center" textRotation="90" wrapText="1"/>
      <protection/>
    </xf>
    <xf numFmtId="0" fontId="39" fillId="0" borderId="17" xfId="35" applyFont="1" applyFill="1" applyBorder="1" applyAlignment="1">
      <alignment horizontal="center" vertical="center" textRotation="90" wrapText="1"/>
      <protection/>
    </xf>
    <xf numFmtId="0" fontId="39" fillId="0" borderId="66" xfId="35" applyFont="1" applyFill="1" applyBorder="1" applyAlignment="1">
      <alignment horizontal="center" vertical="center" textRotation="90" wrapText="1"/>
      <protection/>
    </xf>
    <xf numFmtId="0" fontId="53" fillId="0" borderId="54" xfId="35" applyFont="1" applyFill="1" applyBorder="1" applyAlignment="1">
      <alignment horizontal="center" vertical="center" wrapText="1"/>
      <protection/>
    </xf>
    <xf numFmtId="0" fontId="53" fillId="0" borderId="67" xfId="35" applyFont="1" applyFill="1" applyBorder="1" applyAlignment="1">
      <alignment horizontal="center" vertical="center" wrapText="1"/>
      <protection/>
    </xf>
    <xf numFmtId="0" fontId="53" fillId="0" borderId="68" xfId="35" applyFont="1" applyFill="1" applyBorder="1" applyAlignment="1">
      <alignment horizontal="center" vertical="center" wrapText="1"/>
      <protection/>
    </xf>
    <xf numFmtId="0" fontId="53" fillId="0" borderId="58" xfId="35" applyFont="1" applyFill="1" applyBorder="1" applyAlignment="1">
      <alignment horizontal="center" vertical="center" wrapText="1"/>
      <protection/>
    </xf>
    <xf numFmtId="0" fontId="30" fillId="0" borderId="67" xfId="35" applyFont="1" applyFill="1" applyBorder="1" applyAlignment="1">
      <alignment horizontal="center" vertical="center" wrapText="1"/>
      <protection/>
    </xf>
    <xf numFmtId="0" fontId="30" fillId="0" borderId="68" xfId="35" applyFont="1" applyFill="1" applyBorder="1" applyAlignment="1">
      <alignment horizontal="center" vertical="center" wrapText="1"/>
      <protection/>
    </xf>
    <xf numFmtId="0" fontId="30" fillId="0" borderId="58" xfId="35" applyFont="1" applyFill="1" applyBorder="1" applyAlignment="1">
      <alignment horizontal="center" vertical="center" wrapText="1"/>
      <protection/>
    </xf>
    <xf numFmtId="0" fontId="49" fillId="0" borderId="67" xfId="35" applyFont="1" applyFill="1" applyBorder="1" applyAlignment="1">
      <alignment horizontal="center" vertical="center" wrapText="1"/>
      <protection/>
    </xf>
    <xf numFmtId="0" fontId="49" fillId="0" borderId="58" xfId="35" applyFont="1" applyFill="1" applyBorder="1" applyAlignment="1">
      <alignment horizontal="center" vertical="center" wrapText="1"/>
      <protection/>
    </xf>
    <xf numFmtId="0" fontId="39" fillId="0" borderId="68" xfId="35" applyFont="1" applyFill="1" applyBorder="1" applyAlignment="1">
      <alignment horizontal="center" vertical="center" wrapText="1"/>
      <protection/>
    </xf>
    <xf numFmtId="0" fontId="30" fillId="0" borderId="46" xfId="35" applyFont="1" applyFill="1" applyBorder="1" applyAlignment="1">
      <alignment horizontal="center" vertical="center" textRotation="90" wrapText="1"/>
      <protection/>
    </xf>
    <xf numFmtId="0" fontId="30" fillId="0" borderId="33" xfId="35" applyFont="1" applyFill="1" applyBorder="1" applyAlignment="1">
      <alignment horizontal="center" vertical="center" textRotation="90" wrapText="1"/>
      <protection/>
    </xf>
    <xf numFmtId="0" fontId="39" fillId="0" borderId="55" xfId="35" applyFont="1" applyFill="1" applyBorder="1" applyAlignment="1">
      <alignment horizontal="center" vertical="center" textRotation="90" wrapText="1"/>
      <protection/>
    </xf>
    <xf numFmtId="0" fontId="39" fillId="0" borderId="49" xfId="35" applyFont="1" applyFill="1" applyBorder="1" applyAlignment="1">
      <alignment horizontal="center" vertical="center" textRotation="90" wrapText="1"/>
      <protection/>
    </xf>
    <xf numFmtId="0" fontId="39" fillId="0" borderId="57" xfId="35" applyFont="1" applyFill="1" applyBorder="1" applyAlignment="1">
      <alignment horizontal="center" vertical="center" textRotation="90" wrapText="1"/>
      <protection/>
    </xf>
    <xf numFmtId="0" fontId="39" fillId="0" borderId="65" xfId="35" applyFont="1" applyFill="1" applyBorder="1" applyAlignment="1">
      <alignment horizontal="center" vertical="center" textRotation="90" wrapText="1"/>
      <protection/>
    </xf>
    <xf numFmtId="0" fontId="39" fillId="0" borderId="46" xfId="35" applyFont="1" applyFill="1" applyBorder="1" applyAlignment="1">
      <alignment horizontal="center" vertical="center" textRotation="90" wrapText="1"/>
      <protection/>
    </xf>
    <xf numFmtId="0" fontId="39" fillId="0" borderId="69" xfId="35" applyFont="1" applyFill="1" applyBorder="1" applyAlignment="1">
      <alignment horizontal="center" vertical="center" textRotation="90" wrapText="1"/>
      <protection/>
    </xf>
    <xf numFmtId="0" fontId="30" fillId="0" borderId="46" xfId="35" applyFont="1" applyFill="1" applyBorder="1" applyAlignment="1">
      <alignment horizontal="left" vertical="center" textRotation="90" wrapText="1"/>
      <protection/>
    </xf>
    <xf numFmtId="0" fontId="30" fillId="0" borderId="69" xfId="35" applyFont="1" applyFill="1" applyBorder="1" applyAlignment="1">
      <alignment horizontal="center" vertical="center" textRotation="90" wrapText="1"/>
      <protection/>
    </xf>
    <xf numFmtId="0" fontId="30" fillId="0" borderId="54" xfId="35" applyFont="1" applyFill="1" applyBorder="1" applyAlignment="1">
      <alignment horizontal="center" vertical="center" wrapText="1"/>
      <protection/>
    </xf>
    <xf numFmtId="0" fontId="47" fillId="0" borderId="69" xfId="35" applyFont="1" applyFill="1" applyBorder="1" applyAlignment="1">
      <alignment horizontal="center" vertical="center" textRotation="90" wrapText="1"/>
      <protection/>
    </xf>
    <xf numFmtId="0" fontId="47" fillId="0" borderId="46" xfId="35" applyFont="1" applyFill="1" applyBorder="1" applyAlignment="1">
      <alignment horizontal="center" vertical="center" textRotation="90" wrapText="1"/>
      <protection/>
    </xf>
    <xf numFmtId="0" fontId="39" fillId="0" borderId="29" xfId="84" applyFont="1" applyFill="1" applyBorder="1" applyAlignment="1">
      <alignment horizontal="center" vertical="center" textRotation="90" wrapText="1"/>
      <protection/>
    </xf>
    <xf numFmtId="0" fontId="39" fillId="0" borderId="46" xfId="84" applyFont="1" applyFill="1" applyBorder="1" applyAlignment="1">
      <alignment horizontal="center" vertical="center" textRotation="90" wrapText="1"/>
      <protection/>
    </xf>
    <xf numFmtId="0" fontId="39" fillId="0" borderId="65" xfId="84" applyFont="1" applyFill="1" applyBorder="1" applyAlignment="1">
      <alignment horizontal="center" vertical="center" textRotation="90" wrapText="1"/>
      <protection/>
    </xf>
    <xf numFmtId="0" fontId="47" fillId="0" borderId="12" xfId="84" applyFont="1" applyFill="1" applyBorder="1" applyAlignment="1">
      <alignment horizontal="center" vertical="center" textRotation="90" wrapText="1"/>
      <protection/>
    </xf>
    <xf numFmtId="0" fontId="47" fillId="0" borderId="33" xfId="84" applyFont="1" applyFill="1" applyBorder="1" applyAlignment="1">
      <alignment horizontal="center" vertical="center" textRotation="90" wrapText="1"/>
      <protection/>
    </xf>
    <xf numFmtId="1" fontId="115" fillId="26" borderId="53" xfId="64" applyNumberFormat="1" applyFont="1" applyFill="1" applyBorder="1" applyAlignment="1">
      <alignment horizontal="center" vertical="center" textRotation="90" wrapText="1"/>
      <protection/>
    </xf>
    <xf numFmtId="1" fontId="115" fillId="26" borderId="56" xfId="64" applyNumberFormat="1" applyFont="1" applyFill="1" applyBorder="1" applyAlignment="1">
      <alignment horizontal="center" vertical="center" textRotation="90" wrapText="1"/>
      <protection/>
    </xf>
    <xf numFmtId="1" fontId="115" fillId="26" borderId="10" xfId="64" applyNumberFormat="1" applyFont="1" applyFill="1" applyBorder="1" applyAlignment="1">
      <alignment horizontal="center" vertical="center" textRotation="90" wrapText="1"/>
      <protection/>
    </xf>
    <xf numFmtId="1" fontId="115" fillId="26" borderId="70" xfId="64" applyNumberFormat="1" applyFont="1" applyFill="1" applyBorder="1" applyAlignment="1">
      <alignment horizontal="center" vertical="center" textRotation="90" wrapText="1"/>
      <protection/>
    </xf>
    <xf numFmtId="1" fontId="115" fillId="26" borderId="42" xfId="64" applyNumberFormat="1" applyFont="1" applyFill="1" applyBorder="1" applyAlignment="1">
      <alignment horizontal="center" vertical="center" textRotation="90" wrapText="1"/>
      <protection/>
    </xf>
    <xf numFmtId="1" fontId="115" fillId="26" borderId="41" xfId="64" applyNumberFormat="1" applyFont="1" applyFill="1" applyBorder="1" applyAlignment="1">
      <alignment horizontal="center" vertical="center" textRotation="90" wrapText="1"/>
      <protection/>
    </xf>
    <xf numFmtId="1" fontId="115" fillId="26" borderId="37" xfId="64" applyNumberFormat="1" applyFont="1" applyFill="1" applyBorder="1" applyAlignment="1">
      <alignment horizontal="center" vertical="center" textRotation="90" wrapText="1"/>
      <protection/>
    </xf>
    <xf numFmtId="1" fontId="115" fillId="26" borderId="71" xfId="64" applyNumberFormat="1" applyFont="1" applyFill="1" applyBorder="1" applyAlignment="1">
      <alignment horizontal="center" vertical="center" textRotation="90" wrapText="1"/>
      <protection/>
    </xf>
    <xf numFmtId="1" fontId="115" fillId="26" borderId="72" xfId="64" applyNumberFormat="1" applyFont="1" applyFill="1" applyBorder="1" applyAlignment="1">
      <alignment horizontal="center" vertical="center" textRotation="90" wrapText="1"/>
      <protection/>
    </xf>
    <xf numFmtId="1" fontId="115" fillId="26" borderId="18" xfId="64" applyNumberFormat="1" applyFont="1" applyFill="1" applyBorder="1" applyAlignment="1">
      <alignment horizontal="center" vertical="center" textRotation="90" wrapText="1"/>
      <protection/>
    </xf>
    <xf numFmtId="0" fontId="126" fillId="26" borderId="52" xfId="77" applyFont="1" applyFill="1" applyBorder="1" applyAlignment="1">
      <alignment horizontal="center" vertical="center" wrapText="1"/>
      <protection/>
    </xf>
    <xf numFmtId="0" fontId="126" fillId="26" borderId="73" xfId="77" applyFont="1" applyFill="1" applyBorder="1" applyAlignment="1">
      <alignment horizontal="center" vertical="center" wrapText="1"/>
      <protection/>
    </xf>
    <xf numFmtId="3" fontId="111" fillId="31" borderId="73" xfId="59" applyNumberFormat="1" applyFont="1" applyFill="1" applyBorder="1" applyAlignment="1">
      <alignment horizontal="left" vertical="center" wrapText="1"/>
      <protection/>
    </xf>
    <xf numFmtId="3" fontId="111" fillId="31" borderId="24" xfId="59" applyNumberFormat="1" applyFont="1" applyFill="1" applyBorder="1" applyAlignment="1">
      <alignment horizontal="left" vertical="center" wrapText="1"/>
      <protection/>
    </xf>
    <xf numFmtId="1" fontId="115" fillId="26" borderId="74" xfId="64" applyNumberFormat="1" applyFont="1" applyFill="1" applyBorder="1" applyAlignment="1">
      <alignment horizontal="center" vertical="center" textRotation="90" wrapText="1"/>
      <protection/>
    </xf>
    <xf numFmtId="1" fontId="115" fillId="26" borderId="75" xfId="64" applyNumberFormat="1" applyFont="1" applyFill="1" applyBorder="1" applyAlignment="1">
      <alignment horizontal="center" vertical="center" textRotation="90" wrapText="1"/>
      <protection/>
    </xf>
    <xf numFmtId="0" fontId="39" fillId="0" borderId="12" xfId="35" applyFont="1" applyFill="1" applyBorder="1" applyAlignment="1">
      <alignment horizontal="center" vertical="center" wrapText="1"/>
      <protection/>
    </xf>
    <xf numFmtId="0" fontId="47" fillId="0" borderId="33" xfId="35" applyFont="1" applyFill="1" applyBorder="1" applyAlignment="1">
      <alignment horizontal="center" vertical="center" textRotation="90" wrapText="1"/>
      <protection/>
    </xf>
  </cellXfs>
  <cellStyles count="8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Copy of f1s_Шаблон ф" xfId="33"/>
    <cellStyle name="Normal_Copy of f8r_Шаблон ф" xfId="34"/>
    <cellStyle name="Normal_бланк формы 6 рай на 2003 год" xfId="35"/>
    <cellStyle name="Normal_Таблица ВС РФ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10" xfId="57"/>
    <cellStyle name="Обычный 11" xfId="58"/>
    <cellStyle name="Обычный 12" xfId="59"/>
    <cellStyle name="Обычный 13" xfId="60"/>
    <cellStyle name="Обычный 18" xfId="61"/>
    <cellStyle name="Обычный 19" xfId="62"/>
    <cellStyle name="Обычный 2" xfId="63"/>
    <cellStyle name="Обычный 2 2" xfId="64"/>
    <cellStyle name="Обычный 2 3" xfId="65"/>
    <cellStyle name="Обычный 2 4" xfId="66"/>
    <cellStyle name="Обычный 3" xfId="67"/>
    <cellStyle name="Обычный 4" xfId="68"/>
    <cellStyle name="Обычный 4 2" xfId="69"/>
    <cellStyle name="Обычный 5" xfId="70"/>
    <cellStyle name="Обычный 5 2" xfId="71"/>
    <cellStyle name="Обычный 6" xfId="72"/>
    <cellStyle name="Обычный 6 2" xfId="73"/>
    <cellStyle name="Обычный 7" xfId="74"/>
    <cellStyle name="Обычный 8" xfId="75"/>
    <cellStyle name="Обычный 9" xfId="76"/>
    <cellStyle name="Обычный_Предложения по разделу 2" xfId="77"/>
    <cellStyle name="Обычный_Списки" xfId="78"/>
    <cellStyle name="Обычный_Шаблон формы 1 (исправления на 2003)" xfId="79"/>
    <cellStyle name="Обычный_Шаблон формы 1 (исправления на 2003) 2" xfId="80"/>
    <cellStyle name="Обычный_Шаблон формы 1 (исправления на 2003) 3" xfId="81"/>
    <cellStyle name="Обычный_Шаблон формы 1 (исправления на 2003) 4" xfId="82"/>
    <cellStyle name="Обычный_Шаблон формы №6-бмс_2003" xfId="83"/>
    <cellStyle name="Обычный_Шаблон формы №6-бмс_2003 2" xfId="84"/>
    <cellStyle name="Обычный_Шаблон формы №6-бмс_2003 3" xfId="85"/>
    <cellStyle name="Обычный_Шаблон формы №8" xfId="86"/>
    <cellStyle name="Followed Hyperlink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Comma" xfId="94"/>
    <cellStyle name="Comma [0]" xfId="95"/>
    <cellStyle name="Хороший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0</xdr:row>
      <xdr:rowOff>0</xdr:rowOff>
    </xdr:from>
    <xdr:to>
      <xdr:col>3</xdr:col>
      <xdr:colOff>38100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28860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Кодировка категорий судов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Президиум Верховного суда Российской Федерации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Судебная Коллегия Верховного Суда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Суд уровня субъекта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Районный суд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Мировой судья 
</a:t>
          </a:r>
        </a:p>
      </xdr:txBody>
    </xdr:sp>
    <xdr:clientData/>
  </xdr:twoCellAnchor>
  <xdr:twoCellAnchor>
    <xdr:from>
      <xdr:col>2</xdr:col>
      <xdr:colOff>371475</xdr:colOff>
      <xdr:row>0</xdr:row>
      <xdr:rowOff>0</xdr:rowOff>
    </xdr:from>
    <xdr:to>
      <xdr:col>3</xdr:col>
      <xdr:colOff>38100</xdr:colOff>
      <xdr:row>0</xdr:row>
      <xdr:rowOff>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1609725" y="0"/>
          <a:ext cx="28860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Кодировка категорий судов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Президиум Верховного суда Российской Федерации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Судебная Коллегия Верховного Суда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Суд уровня субъекта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Районный суд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Мировой судья 
</a:t>
          </a:r>
        </a:p>
      </xdr:txBody>
    </xdr:sp>
    <xdr:clientData/>
  </xdr:twoCellAnchor>
  <xdr:twoCellAnchor>
    <xdr:from>
      <xdr:col>2</xdr:col>
      <xdr:colOff>371475</xdr:colOff>
      <xdr:row>0</xdr:row>
      <xdr:rowOff>0</xdr:rowOff>
    </xdr:from>
    <xdr:to>
      <xdr:col>3</xdr:col>
      <xdr:colOff>38100</xdr:colOff>
      <xdr:row>0</xdr:row>
      <xdr:rowOff>0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1609725" y="0"/>
          <a:ext cx="28860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Кодировка категорий судов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Президиум Верховного суда Российской Федерации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Судебная Коллегия Верховного Суда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Суд уровня субъекта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Районный суд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Мировой судья 
</a:t>
          </a:r>
        </a:p>
      </xdr:txBody>
    </xdr:sp>
    <xdr:clientData/>
  </xdr:twoCellAnchor>
  <xdr:twoCellAnchor>
    <xdr:from>
      <xdr:col>2</xdr:col>
      <xdr:colOff>371475</xdr:colOff>
      <xdr:row>0</xdr:row>
      <xdr:rowOff>0</xdr:rowOff>
    </xdr:from>
    <xdr:to>
      <xdr:col>3</xdr:col>
      <xdr:colOff>38100</xdr:colOff>
      <xdr:row>0</xdr:row>
      <xdr:rowOff>0</xdr:rowOff>
    </xdr:to>
    <xdr:sp>
      <xdr:nvSpPr>
        <xdr:cNvPr id="4" name="Text Box 10"/>
        <xdr:cNvSpPr txBox="1">
          <a:spLocks noChangeArrowheads="1"/>
        </xdr:cNvSpPr>
      </xdr:nvSpPr>
      <xdr:spPr>
        <a:xfrm>
          <a:off x="1609725" y="0"/>
          <a:ext cx="28860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Кодировка категорий судов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Президиум Верховного суда Российской Федерации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Судебная Коллегия Верховного Суда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Суд уровня субъекта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Районный суд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Мировой судья 
</a:t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5" name="Line 11"/>
        <xdr:cNvSpPr>
          <a:spLocks/>
        </xdr:cNvSpPr>
      </xdr:nvSpPr>
      <xdr:spPr>
        <a:xfrm>
          <a:off x="32156400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6" name="Line 12"/>
        <xdr:cNvSpPr>
          <a:spLocks/>
        </xdr:cNvSpPr>
      </xdr:nvSpPr>
      <xdr:spPr>
        <a:xfrm>
          <a:off x="32156400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7" name="Line 13"/>
        <xdr:cNvSpPr>
          <a:spLocks/>
        </xdr:cNvSpPr>
      </xdr:nvSpPr>
      <xdr:spPr>
        <a:xfrm>
          <a:off x="32156400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8" name="Line 14"/>
        <xdr:cNvSpPr>
          <a:spLocks/>
        </xdr:cNvSpPr>
      </xdr:nvSpPr>
      <xdr:spPr>
        <a:xfrm>
          <a:off x="32156400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9" name="Line 15"/>
        <xdr:cNvSpPr>
          <a:spLocks/>
        </xdr:cNvSpPr>
      </xdr:nvSpPr>
      <xdr:spPr>
        <a:xfrm>
          <a:off x="32156400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10" name="Line 16"/>
        <xdr:cNvSpPr>
          <a:spLocks/>
        </xdr:cNvSpPr>
      </xdr:nvSpPr>
      <xdr:spPr>
        <a:xfrm>
          <a:off x="32156400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6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13173075" y="41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2" name="Line 4"/>
        <xdr:cNvSpPr>
          <a:spLocks/>
        </xdr:cNvSpPr>
      </xdr:nvSpPr>
      <xdr:spPr>
        <a:xfrm>
          <a:off x="13173075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3" name="Line 10"/>
        <xdr:cNvSpPr>
          <a:spLocks/>
        </xdr:cNvSpPr>
      </xdr:nvSpPr>
      <xdr:spPr>
        <a:xfrm>
          <a:off x="2152650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4" name="Line 11"/>
        <xdr:cNvSpPr>
          <a:spLocks/>
        </xdr:cNvSpPr>
      </xdr:nvSpPr>
      <xdr:spPr>
        <a:xfrm>
          <a:off x="2152650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5" name="Line 12"/>
        <xdr:cNvSpPr>
          <a:spLocks/>
        </xdr:cNvSpPr>
      </xdr:nvSpPr>
      <xdr:spPr>
        <a:xfrm>
          <a:off x="2152650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6" name="Line 13"/>
        <xdr:cNvSpPr>
          <a:spLocks/>
        </xdr:cNvSpPr>
      </xdr:nvSpPr>
      <xdr:spPr>
        <a:xfrm>
          <a:off x="2152650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7" name="Line 14"/>
        <xdr:cNvSpPr>
          <a:spLocks/>
        </xdr:cNvSpPr>
      </xdr:nvSpPr>
      <xdr:spPr>
        <a:xfrm>
          <a:off x="2152650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8" name="Line 15"/>
        <xdr:cNvSpPr>
          <a:spLocks/>
        </xdr:cNvSpPr>
      </xdr:nvSpPr>
      <xdr:spPr>
        <a:xfrm>
          <a:off x="2152650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9" name="Line 16"/>
        <xdr:cNvSpPr>
          <a:spLocks/>
        </xdr:cNvSpPr>
      </xdr:nvSpPr>
      <xdr:spPr>
        <a:xfrm>
          <a:off x="2152650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0" name="Line 17"/>
        <xdr:cNvSpPr>
          <a:spLocks/>
        </xdr:cNvSpPr>
      </xdr:nvSpPr>
      <xdr:spPr>
        <a:xfrm>
          <a:off x="2152650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1" name="Line 18"/>
        <xdr:cNvSpPr>
          <a:spLocks/>
        </xdr:cNvSpPr>
      </xdr:nvSpPr>
      <xdr:spPr>
        <a:xfrm>
          <a:off x="2152650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2" name="Line 19"/>
        <xdr:cNvSpPr>
          <a:spLocks/>
        </xdr:cNvSpPr>
      </xdr:nvSpPr>
      <xdr:spPr>
        <a:xfrm>
          <a:off x="2152650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3" name="Line 20"/>
        <xdr:cNvSpPr>
          <a:spLocks/>
        </xdr:cNvSpPr>
      </xdr:nvSpPr>
      <xdr:spPr>
        <a:xfrm>
          <a:off x="2152650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4" name="Line 21"/>
        <xdr:cNvSpPr>
          <a:spLocks/>
        </xdr:cNvSpPr>
      </xdr:nvSpPr>
      <xdr:spPr>
        <a:xfrm>
          <a:off x="2152650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5" name="Line 10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6" name="Line 11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7" name="Line 12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8" name="Line 13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9" name="Line 14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0" name="Line 15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1" name="Line 16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2" name="Line 17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3" name="Line 18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4" name="Line 19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5" name="Line 20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6" name="Line 21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7" name="Line 10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8" name="Line 11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9" name="Line 12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30" name="Line 13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31" name="Line 14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32" name="Line 15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33" name="Line 16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34" name="Line 17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35" name="Line 18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36" name="Line 19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37" name="Line 20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38" name="Line 21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39" name="Line 10"/>
        <xdr:cNvSpPr>
          <a:spLocks/>
        </xdr:cNvSpPr>
      </xdr:nvSpPr>
      <xdr:spPr>
        <a:xfrm>
          <a:off x="2152650" y="1263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0" name="Line 11"/>
        <xdr:cNvSpPr>
          <a:spLocks/>
        </xdr:cNvSpPr>
      </xdr:nvSpPr>
      <xdr:spPr>
        <a:xfrm>
          <a:off x="2152650" y="1263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1" name="Line 12"/>
        <xdr:cNvSpPr>
          <a:spLocks/>
        </xdr:cNvSpPr>
      </xdr:nvSpPr>
      <xdr:spPr>
        <a:xfrm>
          <a:off x="2152650" y="1263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2" name="Line 13"/>
        <xdr:cNvSpPr>
          <a:spLocks/>
        </xdr:cNvSpPr>
      </xdr:nvSpPr>
      <xdr:spPr>
        <a:xfrm>
          <a:off x="2152650" y="1263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3" name="Line 14"/>
        <xdr:cNvSpPr>
          <a:spLocks/>
        </xdr:cNvSpPr>
      </xdr:nvSpPr>
      <xdr:spPr>
        <a:xfrm>
          <a:off x="2152650" y="1263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4" name="Line 15"/>
        <xdr:cNvSpPr>
          <a:spLocks/>
        </xdr:cNvSpPr>
      </xdr:nvSpPr>
      <xdr:spPr>
        <a:xfrm>
          <a:off x="2152650" y="1263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5" name="Line 16"/>
        <xdr:cNvSpPr>
          <a:spLocks/>
        </xdr:cNvSpPr>
      </xdr:nvSpPr>
      <xdr:spPr>
        <a:xfrm>
          <a:off x="2152650" y="1263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6" name="Line 17"/>
        <xdr:cNvSpPr>
          <a:spLocks/>
        </xdr:cNvSpPr>
      </xdr:nvSpPr>
      <xdr:spPr>
        <a:xfrm>
          <a:off x="2152650" y="1263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7" name="Line 18"/>
        <xdr:cNvSpPr>
          <a:spLocks/>
        </xdr:cNvSpPr>
      </xdr:nvSpPr>
      <xdr:spPr>
        <a:xfrm>
          <a:off x="2152650" y="1263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8" name="Line 19"/>
        <xdr:cNvSpPr>
          <a:spLocks/>
        </xdr:cNvSpPr>
      </xdr:nvSpPr>
      <xdr:spPr>
        <a:xfrm>
          <a:off x="2152650" y="1263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9" name="Line 20"/>
        <xdr:cNvSpPr>
          <a:spLocks/>
        </xdr:cNvSpPr>
      </xdr:nvSpPr>
      <xdr:spPr>
        <a:xfrm>
          <a:off x="2152650" y="1263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50" name="Line 21"/>
        <xdr:cNvSpPr>
          <a:spLocks/>
        </xdr:cNvSpPr>
      </xdr:nvSpPr>
      <xdr:spPr>
        <a:xfrm>
          <a:off x="2152650" y="1263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51" name="Line 10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52" name="Line 11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53" name="Line 12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54" name="Line 13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55" name="Line 14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56" name="Line 15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57" name="Line 16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58" name="Line 17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59" name="Line 18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60" name="Line 19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61" name="Line 20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62" name="Line 21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63" name="Line 10"/>
        <xdr:cNvSpPr>
          <a:spLocks/>
        </xdr:cNvSpPr>
      </xdr:nvSpPr>
      <xdr:spPr>
        <a:xfrm>
          <a:off x="2152650" y="1263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64" name="Line 11"/>
        <xdr:cNvSpPr>
          <a:spLocks/>
        </xdr:cNvSpPr>
      </xdr:nvSpPr>
      <xdr:spPr>
        <a:xfrm>
          <a:off x="2152650" y="1263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65" name="Line 12"/>
        <xdr:cNvSpPr>
          <a:spLocks/>
        </xdr:cNvSpPr>
      </xdr:nvSpPr>
      <xdr:spPr>
        <a:xfrm>
          <a:off x="2152650" y="1263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66" name="Line 13"/>
        <xdr:cNvSpPr>
          <a:spLocks/>
        </xdr:cNvSpPr>
      </xdr:nvSpPr>
      <xdr:spPr>
        <a:xfrm>
          <a:off x="2152650" y="1263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67" name="Line 14"/>
        <xdr:cNvSpPr>
          <a:spLocks/>
        </xdr:cNvSpPr>
      </xdr:nvSpPr>
      <xdr:spPr>
        <a:xfrm>
          <a:off x="2152650" y="1263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68" name="Line 15"/>
        <xdr:cNvSpPr>
          <a:spLocks/>
        </xdr:cNvSpPr>
      </xdr:nvSpPr>
      <xdr:spPr>
        <a:xfrm>
          <a:off x="2152650" y="1263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69" name="Line 16"/>
        <xdr:cNvSpPr>
          <a:spLocks/>
        </xdr:cNvSpPr>
      </xdr:nvSpPr>
      <xdr:spPr>
        <a:xfrm>
          <a:off x="2152650" y="1263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70" name="Line 17"/>
        <xdr:cNvSpPr>
          <a:spLocks/>
        </xdr:cNvSpPr>
      </xdr:nvSpPr>
      <xdr:spPr>
        <a:xfrm>
          <a:off x="2152650" y="1263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71" name="Line 18"/>
        <xdr:cNvSpPr>
          <a:spLocks/>
        </xdr:cNvSpPr>
      </xdr:nvSpPr>
      <xdr:spPr>
        <a:xfrm>
          <a:off x="2152650" y="1263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72" name="Line 19"/>
        <xdr:cNvSpPr>
          <a:spLocks/>
        </xdr:cNvSpPr>
      </xdr:nvSpPr>
      <xdr:spPr>
        <a:xfrm>
          <a:off x="2152650" y="1263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73" name="Line 20"/>
        <xdr:cNvSpPr>
          <a:spLocks/>
        </xdr:cNvSpPr>
      </xdr:nvSpPr>
      <xdr:spPr>
        <a:xfrm>
          <a:off x="2152650" y="1263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74" name="Line 21"/>
        <xdr:cNvSpPr>
          <a:spLocks/>
        </xdr:cNvSpPr>
      </xdr:nvSpPr>
      <xdr:spPr>
        <a:xfrm>
          <a:off x="2152650" y="1263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39</xdr:row>
      <xdr:rowOff>0</xdr:rowOff>
    </xdr:from>
    <xdr:to>
      <xdr:col>13</xdr:col>
      <xdr:colOff>0</xdr:colOff>
      <xdr:row>39</xdr:row>
      <xdr:rowOff>0</xdr:rowOff>
    </xdr:to>
    <xdr:sp>
      <xdr:nvSpPr>
        <xdr:cNvPr id="75" name="Line 26"/>
        <xdr:cNvSpPr>
          <a:spLocks/>
        </xdr:cNvSpPr>
      </xdr:nvSpPr>
      <xdr:spPr>
        <a:xfrm>
          <a:off x="20240625" y="1719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41</xdr:row>
      <xdr:rowOff>0</xdr:rowOff>
    </xdr:from>
    <xdr:to>
      <xdr:col>13</xdr:col>
      <xdr:colOff>0</xdr:colOff>
      <xdr:row>41</xdr:row>
      <xdr:rowOff>0</xdr:rowOff>
    </xdr:to>
    <xdr:sp>
      <xdr:nvSpPr>
        <xdr:cNvPr id="76" name="Line 39"/>
        <xdr:cNvSpPr>
          <a:spLocks/>
        </xdr:cNvSpPr>
      </xdr:nvSpPr>
      <xdr:spPr>
        <a:xfrm>
          <a:off x="20240625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39</xdr:row>
      <xdr:rowOff>0</xdr:rowOff>
    </xdr:from>
    <xdr:to>
      <xdr:col>13</xdr:col>
      <xdr:colOff>0</xdr:colOff>
      <xdr:row>39</xdr:row>
      <xdr:rowOff>0</xdr:rowOff>
    </xdr:to>
    <xdr:sp>
      <xdr:nvSpPr>
        <xdr:cNvPr id="77" name="Line 26"/>
        <xdr:cNvSpPr>
          <a:spLocks/>
        </xdr:cNvSpPr>
      </xdr:nvSpPr>
      <xdr:spPr>
        <a:xfrm>
          <a:off x="20240625" y="1719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41</xdr:row>
      <xdr:rowOff>0</xdr:rowOff>
    </xdr:from>
    <xdr:to>
      <xdr:col>13</xdr:col>
      <xdr:colOff>0</xdr:colOff>
      <xdr:row>41</xdr:row>
      <xdr:rowOff>0</xdr:rowOff>
    </xdr:to>
    <xdr:sp>
      <xdr:nvSpPr>
        <xdr:cNvPr id="78" name="Line 39"/>
        <xdr:cNvSpPr>
          <a:spLocks/>
        </xdr:cNvSpPr>
      </xdr:nvSpPr>
      <xdr:spPr>
        <a:xfrm>
          <a:off x="20240625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40</xdr:row>
      <xdr:rowOff>0</xdr:rowOff>
    </xdr:from>
    <xdr:to>
      <xdr:col>13</xdr:col>
      <xdr:colOff>0</xdr:colOff>
      <xdr:row>40</xdr:row>
      <xdr:rowOff>0</xdr:rowOff>
    </xdr:to>
    <xdr:sp>
      <xdr:nvSpPr>
        <xdr:cNvPr id="79" name="Line 26"/>
        <xdr:cNvSpPr>
          <a:spLocks/>
        </xdr:cNvSpPr>
      </xdr:nvSpPr>
      <xdr:spPr>
        <a:xfrm>
          <a:off x="20240625" y="17659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42</xdr:row>
      <xdr:rowOff>0</xdr:rowOff>
    </xdr:from>
    <xdr:to>
      <xdr:col>13</xdr:col>
      <xdr:colOff>0</xdr:colOff>
      <xdr:row>42</xdr:row>
      <xdr:rowOff>0</xdr:rowOff>
    </xdr:to>
    <xdr:sp>
      <xdr:nvSpPr>
        <xdr:cNvPr id="80" name="Line 39"/>
        <xdr:cNvSpPr>
          <a:spLocks/>
        </xdr:cNvSpPr>
      </xdr:nvSpPr>
      <xdr:spPr>
        <a:xfrm>
          <a:off x="20240625" y="1852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40</xdr:row>
      <xdr:rowOff>0</xdr:rowOff>
    </xdr:from>
    <xdr:to>
      <xdr:col>13</xdr:col>
      <xdr:colOff>0</xdr:colOff>
      <xdr:row>40</xdr:row>
      <xdr:rowOff>0</xdr:rowOff>
    </xdr:to>
    <xdr:sp>
      <xdr:nvSpPr>
        <xdr:cNvPr id="81" name="Line 26"/>
        <xdr:cNvSpPr>
          <a:spLocks/>
        </xdr:cNvSpPr>
      </xdr:nvSpPr>
      <xdr:spPr>
        <a:xfrm>
          <a:off x="20240625" y="17659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42</xdr:row>
      <xdr:rowOff>0</xdr:rowOff>
    </xdr:from>
    <xdr:to>
      <xdr:col>13</xdr:col>
      <xdr:colOff>0</xdr:colOff>
      <xdr:row>42</xdr:row>
      <xdr:rowOff>0</xdr:rowOff>
    </xdr:to>
    <xdr:sp>
      <xdr:nvSpPr>
        <xdr:cNvPr id="82" name="Line 39"/>
        <xdr:cNvSpPr>
          <a:spLocks/>
        </xdr:cNvSpPr>
      </xdr:nvSpPr>
      <xdr:spPr>
        <a:xfrm>
          <a:off x="20240625" y="1852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40</xdr:row>
      <xdr:rowOff>0</xdr:rowOff>
    </xdr:from>
    <xdr:to>
      <xdr:col>13</xdr:col>
      <xdr:colOff>0</xdr:colOff>
      <xdr:row>40</xdr:row>
      <xdr:rowOff>0</xdr:rowOff>
    </xdr:to>
    <xdr:sp>
      <xdr:nvSpPr>
        <xdr:cNvPr id="83" name="Line 26"/>
        <xdr:cNvSpPr>
          <a:spLocks/>
        </xdr:cNvSpPr>
      </xdr:nvSpPr>
      <xdr:spPr>
        <a:xfrm>
          <a:off x="20240625" y="17659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42</xdr:row>
      <xdr:rowOff>0</xdr:rowOff>
    </xdr:from>
    <xdr:to>
      <xdr:col>13</xdr:col>
      <xdr:colOff>0</xdr:colOff>
      <xdr:row>42</xdr:row>
      <xdr:rowOff>0</xdr:rowOff>
    </xdr:to>
    <xdr:sp>
      <xdr:nvSpPr>
        <xdr:cNvPr id="84" name="Line 39"/>
        <xdr:cNvSpPr>
          <a:spLocks/>
        </xdr:cNvSpPr>
      </xdr:nvSpPr>
      <xdr:spPr>
        <a:xfrm>
          <a:off x="20240625" y="1852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40</xdr:row>
      <xdr:rowOff>0</xdr:rowOff>
    </xdr:from>
    <xdr:to>
      <xdr:col>13</xdr:col>
      <xdr:colOff>0</xdr:colOff>
      <xdr:row>40</xdr:row>
      <xdr:rowOff>0</xdr:rowOff>
    </xdr:to>
    <xdr:sp>
      <xdr:nvSpPr>
        <xdr:cNvPr id="85" name="Line 26"/>
        <xdr:cNvSpPr>
          <a:spLocks/>
        </xdr:cNvSpPr>
      </xdr:nvSpPr>
      <xdr:spPr>
        <a:xfrm>
          <a:off x="20240625" y="17659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42</xdr:row>
      <xdr:rowOff>0</xdr:rowOff>
    </xdr:from>
    <xdr:to>
      <xdr:col>13</xdr:col>
      <xdr:colOff>0</xdr:colOff>
      <xdr:row>42</xdr:row>
      <xdr:rowOff>0</xdr:rowOff>
    </xdr:to>
    <xdr:sp>
      <xdr:nvSpPr>
        <xdr:cNvPr id="86" name="Line 39"/>
        <xdr:cNvSpPr>
          <a:spLocks/>
        </xdr:cNvSpPr>
      </xdr:nvSpPr>
      <xdr:spPr>
        <a:xfrm>
          <a:off x="20240625" y="1852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41</xdr:row>
      <xdr:rowOff>0</xdr:rowOff>
    </xdr:from>
    <xdr:to>
      <xdr:col>13</xdr:col>
      <xdr:colOff>0</xdr:colOff>
      <xdr:row>41</xdr:row>
      <xdr:rowOff>0</xdr:rowOff>
    </xdr:to>
    <xdr:sp>
      <xdr:nvSpPr>
        <xdr:cNvPr id="87" name="Line 26"/>
        <xdr:cNvSpPr>
          <a:spLocks/>
        </xdr:cNvSpPr>
      </xdr:nvSpPr>
      <xdr:spPr>
        <a:xfrm>
          <a:off x="20240625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43</xdr:row>
      <xdr:rowOff>0</xdr:rowOff>
    </xdr:from>
    <xdr:to>
      <xdr:col>13</xdr:col>
      <xdr:colOff>0</xdr:colOff>
      <xdr:row>43</xdr:row>
      <xdr:rowOff>0</xdr:rowOff>
    </xdr:to>
    <xdr:sp>
      <xdr:nvSpPr>
        <xdr:cNvPr id="88" name="Line 39"/>
        <xdr:cNvSpPr>
          <a:spLocks/>
        </xdr:cNvSpPr>
      </xdr:nvSpPr>
      <xdr:spPr>
        <a:xfrm>
          <a:off x="20240625" y="1888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41</xdr:row>
      <xdr:rowOff>0</xdr:rowOff>
    </xdr:from>
    <xdr:to>
      <xdr:col>13</xdr:col>
      <xdr:colOff>0</xdr:colOff>
      <xdr:row>41</xdr:row>
      <xdr:rowOff>0</xdr:rowOff>
    </xdr:to>
    <xdr:sp>
      <xdr:nvSpPr>
        <xdr:cNvPr id="89" name="Line 26"/>
        <xdr:cNvSpPr>
          <a:spLocks/>
        </xdr:cNvSpPr>
      </xdr:nvSpPr>
      <xdr:spPr>
        <a:xfrm>
          <a:off x="20240625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43</xdr:row>
      <xdr:rowOff>0</xdr:rowOff>
    </xdr:from>
    <xdr:to>
      <xdr:col>13</xdr:col>
      <xdr:colOff>0</xdr:colOff>
      <xdr:row>43</xdr:row>
      <xdr:rowOff>0</xdr:rowOff>
    </xdr:to>
    <xdr:sp>
      <xdr:nvSpPr>
        <xdr:cNvPr id="90" name="Line 39"/>
        <xdr:cNvSpPr>
          <a:spLocks/>
        </xdr:cNvSpPr>
      </xdr:nvSpPr>
      <xdr:spPr>
        <a:xfrm>
          <a:off x="20240625" y="1888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39</xdr:row>
      <xdr:rowOff>0</xdr:rowOff>
    </xdr:from>
    <xdr:to>
      <xdr:col>13</xdr:col>
      <xdr:colOff>0</xdr:colOff>
      <xdr:row>39</xdr:row>
      <xdr:rowOff>0</xdr:rowOff>
    </xdr:to>
    <xdr:sp>
      <xdr:nvSpPr>
        <xdr:cNvPr id="91" name="Line 26"/>
        <xdr:cNvSpPr>
          <a:spLocks/>
        </xdr:cNvSpPr>
      </xdr:nvSpPr>
      <xdr:spPr>
        <a:xfrm>
          <a:off x="20240625" y="1719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41</xdr:row>
      <xdr:rowOff>0</xdr:rowOff>
    </xdr:from>
    <xdr:to>
      <xdr:col>13</xdr:col>
      <xdr:colOff>0</xdr:colOff>
      <xdr:row>41</xdr:row>
      <xdr:rowOff>0</xdr:rowOff>
    </xdr:to>
    <xdr:sp>
      <xdr:nvSpPr>
        <xdr:cNvPr id="92" name="Line 39"/>
        <xdr:cNvSpPr>
          <a:spLocks/>
        </xdr:cNvSpPr>
      </xdr:nvSpPr>
      <xdr:spPr>
        <a:xfrm>
          <a:off x="20240625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39</xdr:row>
      <xdr:rowOff>0</xdr:rowOff>
    </xdr:from>
    <xdr:to>
      <xdr:col>13</xdr:col>
      <xdr:colOff>0</xdr:colOff>
      <xdr:row>39</xdr:row>
      <xdr:rowOff>0</xdr:rowOff>
    </xdr:to>
    <xdr:sp>
      <xdr:nvSpPr>
        <xdr:cNvPr id="93" name="Line 26"/>
        <xdr:cNvSpPr>
          <a:spLocks/>
        </xdr:cNvSpPr>
      </xdr:nvSpPr>
      <xdr:spPr>
        <a:xfrm>
          <a:off x="20240625" y="1719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41</xdr:row>
      <xdr:rowOff>0</xdr:rowOff>
    </xdr:from>
    <xdr:to>
      <xdr:col>13</xdr:col>
      <xdr:colOff>0</xdr:colOff>
      <xdr:row>41</xdr:row>
      <xdr:rowOff>0</xdr:rowOff>
    </xdr:to>
    <xdr:sp>
      <xdr:nvSpPr>
        <xdr:cNvPr id="94" name="Line 39"/>
        <xdr:cNvSpPr>
          <a:spLocks/>
        </xdr:cNvSpPr>
      </xdr:nvSpPr>
      <xdr:spPr>
        <a:xfrm>
          <a:off x="20240625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40</xdr:row>
      <xdr:rowOff>0</xdr:rowOff>
    </xdr:from>
    <xdr:to>
      <xdr:col>13</xdr:col>
      <xdr:colOff>0</xdr:colOff>
      <xdr:row>40</xdr:row>
      <xdr:rowOff>0</xdr:rowOff>
    </xdr:to>
    <xdr:sp>
      <xdr:nvSpPr>
        <xdr:cNvPr id="95" name="Line 26"/>
        <xdr:cNvSpPr>
          <a:spLocks/>
        </xdr:cNvSpPr>
      </xdr:nvSpPr>
      <xdr:spPr>
        <a:xfrm>
          <a:off x="20240625" y="17659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42</xdr:row>
      <xdr:rowOff>0</xdr:rowOff>
    </xdr:from>
    <xdr:to>
      <xdr:col>13</xdr:col>
      <xdr:colOff>0</xdr:colOff>
      <xdr:row>42</xdr:row>
      <xdr:rowOff>0</xdr:rowOff>
    </xdr:to>
    <xdr:sp>
      <xdr:nvSpPr>
        <xdr:cNvPr id="96" name="Line 39"/>
        <xdr:cNvSpPr>
          <a:spLocks/>
        </xdr:cNvSpPr>
      </xdr:nvSpPr>
      <xdr:spPr>
        <a:xfrm>
          <a:off x="20240625" y="1852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40</xdr:row>
      <xdr:rowOff>0</xdr:rowOff>
    </xdr:from>
    <xdr:to>
      <xdr:col>13</xdr:col>
      <xdr:colOff>0</xdr:colOff>
      <xdr:row>40</xdr:row>
      <xdr:rowOff>0</xdr:rowOff>
    </xdr:to>
    <xdr:sp>
      <xdr:nvSpPr>
        <xdr:cNvPr id="97" name="Line 26"/>
        <xdr:cNvSpPr>
          <a:spLocks/>
        </xdr:cNvSpPr>
      </xdr:nvSpPr>
      <xdr:spPr>
        <a:xfrm>
          <a:off x="20240625" y="17659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42</xdr:row>
      <xdr:rowOff>0</xdr:rowOff>
    </xdr:from>
    <xdr:to>
      <xdr:col>13</xdr:col>
      <xdr:colOff>0</xdr:colOff>
      <xdr:row>42</xdr:row>
      <xdr:rowOff>0</xdr:rowOff>
    </xdr:to>
    <xdr:sp>
      <xdr:nvSpPr>
        <xdr:cNvPr id="98" name="Line 39"/>
        <xdr:cNvSpPr>
          <a:spLocks/>
        </xdr:cNvSpPr>
      </xdr:nvSpPr>
      <xdr:spPr>
        <a:xfrm>
          <a:off x="20240625" y="1852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40</xdr:row>
      <xdr:rowOff>0</xdr:rowOff>
    </xdr:from>
    <xdr:to>
      <xdr:col>13</xdr:col>
      <xdr:colOff>0</xdr:colOff>
      <xdr:row>40</xdr:row>
      <xdr:rowOff>0</xdr:rowOff>
    </xdr:to>
    <xdr:sp>
      <xdr:nvSpPr>
        <xdr:cNvPr id="99" name="Line 26"/>
        <xdr:cNvSpPr>
          <a:spLocks/>
        </xdr:cNvSpPr>
      </xdr:nvSpPr>
      <xdr:spPr>
        <a:xfrm>
          <a:off x="20240625" y="17659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42</xdr:row>
      <xdr:rowOff>0</xdr:rowOff>
    </xdr:from>
    <xdr:to>
      <xdr:col>13</xdr:col>
      <xdr:colOff>0</xdr:colOff>
      <xdr:row>42</xdr:row>
      <xdr:rowOff>0</xdr:rowOff>
    </xdr:to>
    <xdr:sp>
      <xdr:nvSpPr>
        <xdr:cNvPr id="100" name="Line 39"/>
        <xdr:cNvSpPr>
          <a:spLocks/>
        </xdr:cNvSpPr>
      </xdr:nvSpPr>
      <xdr:spPr>
        <a:xfrm>
          <a:off x="20240625" y="1852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40</xdr:row>
      <xdr:rowOff>0</xdr:rowOff>
    </xdr:from>
    <xdr:to>
      <xdr:col>13</xdr:col>
      <xdr:colOff>0</xdr:colOff>
      <xdr:row>40</xdr:row>
      <xdr:rowOff>0</xdr:rowOff>
    </xdr:to>
    <xdr:sp>
      <xdr:nvSpPr>
        <xdr:cNvPr id="101" name="Line 26"/>
        <xdr:cNvSpPr>
          <a:spLocks/>
        </xdr:cNvSpPr>
      </xdr:nvSpPr>
      <xdr:spPr>
        <a:xfrm>
          <a:off x="20240625" y="17659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42</xdr:row>
      <xdr:rowOff>0</xdr:rowOff>
    </xdr:from>
    <xdr:to>
      <xdr:col>13</xdr:col>
      <xdr:colOff>0</xdr:colOff>
      <xdr:row>42</xdr:row>
      <xdr:rowOff>0</xdr:rowOff>
    </xdr:to>
    <xdr:sp>
      <xdr:nvSpPr>
        <xdr:cNvPr id="102" name="Line 39"/>
        <xdr:cNvSpPr>
          <a:spLocks/>
        </xdr:cNvSpPr>
      </xdr:nvSpPr>
      <xdr:spPr>
        <a:xfrm>
          <a:off x="20240625" y="1852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41</xdr:row>
      <xdr:rowOff>0</xdr:rowOff>
    </xdr:from>
    <xdr:to>
      <xdr:col>13</xdr:col>
      <xdr:colOff>0</xdr:colOff>
      <xdr:row>41</xdr:row>
      <xdr:rowOff>0</xdr:rowOff>
    </xdr:to>
    <xdr:sp>
      <xdr:nvSpPr>
        <xdr:cNvPr id="103" name="Line 26"/>
        <xdr:cNvSpPr>
          <a:spLocks/>
        </xdr:cNvSpPr>
      </xdr:nvSpPr>
      <xdr:spPr>
        <a:xfrm>
          <a:off x="20240625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43</xdr:row>
      <xdr:rowOff>0</xdr:rowOff>
    </xdr:from>
    <xdr:to>
      <xdr:col>13</xdr:col>
      <xdr:colOff>0</xdr:colOff>
      <xdr:row>43</xdr:row>
      <xdr:rowOff>0</xdr:rowOff>
    </xdr:to>
    <xdr:sp>
      <xdr:nvSpPr>
        <xdr:cNvPr id="104" name="Line 39"/>
        <xdr:cNvSpPr>
          <a:spLocks/>
        </xdr:cNvSpPr>
      </xdr:nvSpPr>
      <xdr:spPr>
        <a:xfrm>
          <a:off x="20240625" y="1888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41</xdr:row>
      <xdr:rowOff>0</xdr:rowOff>
    </xdr:from>
    <xdr:to>
      <xdr:col>13</xdr:col>
      <xdr:colOff>0</xdr:colOff>
      <xdr:row>41</xdr:row>
      <xdr:rowOff>0</xdr:rowOff>
    </xdr:to>
    <xdr:sp>
      <xdr:nvSpPr>
        <xdr:cNvPr id="105" name="Line 26"/>
        <xdr:cNvSpPr>
          <a:spLocks/>
        </xdr:cNvSpPr>
      </xdr:nvSpPr>
      <xdr:spPr>
        <a:xfrm>
          <a:off x="20240625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43</xdr:row>
      <xdr:rowOff>0</xdr:rowOff>
    </xdr:from>
    <xdr:to>
      <xdr:col>13</xdr:col>
      <xdr:colOff>0</xdr:colOff>
      <xdr:row>43</xdr:row>
      <xdr:rowOff>0</xdr:rowOff>
    </xdr:to>
    <xdr:sp>
      <xdr:nvSpPr>
        <xdr:cNvPr id="106" name="Line 39"/>
        <xdr:cNvSpPr>
          <a:spLocks/>
        </xdr:cNvSpPr>
      </xdr:nvSpPr>
      <xdr:spPr>
        <a:xfrm>
          <a:off x="20240625" y="1888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0" tint="-0.04997999966144562"/>
    <pageSetUpPr fitToPage="1"/>
  </sheetPr>
  <dimension ref="A1:P40"/>
  <sheetViews>
    <sheetView showGridLines="0" tabSelected="1" zoomScale="70" zoomScaleNormal="70" zoomScaleSheetLayoutView="100" zoomScalePageLayoutView="0" workbookViewId="0" topLeftCell="A1">
      <selection activeCell="A27" sqref="A27:E27"/>
    </sheetView>
  </sheetViews>
  <sheetFormatPr defaultColWidth="9.140625" defaultRowHeight="12.75"/>
  <cols>
    <col min="1" max="1" width="9.140625" style="28" customWidth="1"/>
    <col min="2" max="2" width="12.8515625" style="28" customWidth="1"/>
    <col min="3" max="3" width="14.00390625" style="28" customWidth="1"/>
    <col min="4" max="4" width="13.7109375" style="28" customWidth="1"/>
    <col min="5" max="5" width="12.140625" style="28" customWidth="1"/>
    <col min="6" max="6" width="12.8515625" style="28" customWidth="1"/>
    <col min="7" max="8" width="13.140625" style="28" customWidth="1"/>
    <col min="9" max="9" width="9.00390625" style="28" customWidth="1"/>
    <col min="10" max="10" width="6.7109375" style="28" customWidth="1"/>
    <col min="11" max="11" width="9.140625" style="28" customWidth="1"/>
    <col min="12" max="12" width="11.57421875" style="28" customWidth="1"/>
    <col min="13" max="13" width="9.140625" style="28" customWidth="1"/>
    <col min="14" max="14" width="12.421875" style="28" customWidth="1"/>
    <col min="15" max="15" width="9.140625" style="28" customWidth="1"/>
    <col min="16" max="16" width="16.00390625" style="28" customWidth="1"/>
    <col min="17" max="16384" width="9.140625" style="28" customWidth="1"/>
  </cols>
  <sheetData>
    <row r="1" spans="1:16" ht="16.5" thickBot="1">
      <c r="A1" s="3" t="str">
        <f>"f6ss-"&amp;VLOOKUP(G6,Коды_отчетных_периодов,2,FALSE)&amp;"-"&amp;I6&amp;"-"&amp;VLOOKUP(D23,Коды_судов,2,FALSE)</f>
        <v>f6ss-Y-2019-95</v>
      </c>
      <c r="B1" s="44"/>
      <c r="P1" s="69">
        <v>43650</v>
      </c>
    </row>
    <row r="2" spans="4:13" ht="13.5" customHeight="1" thickBot="1">
      <c r="D2" s="348" t="s">
        <v>107</v>
      </c>
      <c r="E2" s="349"/>
      <c r="F2" s="349"/>
      <c r="G2" s="349"/>
      <c r="H2" s="349"/>
      <c r="I2" s="349"/>
      <c r="J2" s="349"/>
      <c r="K2" s="349"/>
      <c r="L2" s="350"/>
      <c r="M2" s="45"/>
    </row>
    <row r="3" spans="5:13" ht="13.5" thickBot="1">
      <c r="E3" s="46"/>
      <c r="F3" s="46"/>
      <c r="G3" s="46"/>
      <c r="H3" s="46"/>
      <c r="I3" s="46"/>
      <c r="J3" s="46"/>
      <c r="K3" s="46"/>
      <c r="L3" s="46"/>
      <c r="M3" s="47"/>
    </row>
    <row r="4" spans="4:13" ht="22.5" customHeight="1">
      <c r="D4" s="351" t="s">
        <v>471</v>
      </c>
      <c r="E4" s="352"/>
      <c r="F4" s="352"/>
      <c r="G4" s="352"/>
      <c r="H4" s="352"/>
      <c r="I4" s="352"/>
      <c r="J4" s="352"/>
      <c r="K4" s="352"/>
      <c r="L4" s="353"/>
      <c r="M4" s="45"/>
    </row>
    <row r="5" spans="4:13" ht="18" customHeight="1">
      <c r="D5" s="354"/>
      <c r="E5" s="355"/>
      <c r="F5" s="355"/>
      <c r="G5" s="355"/>
      <c r="H5" s="355"/>
      <c r="I5" s="355"/>
      <c r="J5" s="355"/>
      <c r="K5" s="355"/>
      <c r="L5" s="356"/>
      <c r="M5" s="45"/>
    </row>
    <row r="6" spans="4:14" ht="20.25" customHeight="1" thickBot="1">
      <c r="D6" s="48"/>
      <c r="E6" s="49"/>
      <c r="F6" s="124" t="s">
        <v>108</v>
      </c>
      <c r="G6" s="151">
        <v>12</v>
      </c>
      <c r="H6" s="125" t="s">
        <v>109</v>
      </c>
      <c r="I6" s="151">
        <v>2019</v>
      </c>
      <c r="J6" s="126" t="s">
        <v>110</v>
      </c>
      <c r="K6" s="49"/>
      <c r="L6" s="50"/>
      <c r="M6" s="361" t="str">
        <f>IF(COUNTIF('ФЛК (обязательный)'!A2:A587,"Неверно!")&gt;0,"Ошибки ФЛК!"," ")</f>
        <v> </v>
      </c>
      <c r="N6" s="362"/>
    </row>
    <row r="7" spans="5:14" ht="15.75">
      <c r="E7" s="45"/>
      <c r="F7" s="45"/>
      <c r="G7" s="45"/>
      <c r="H7" s="45"/>
      <c r="I7" s="45"/>
      <c r="J7" s="45"/>
      <c r="K7" s="45"/>
      <c r="L7" s="45"/>
      <c r="M7" s="363" t="str">
        <f>IF((COUNTIF('ФЛК (информационный)'!G2:G15,"Внести подтверждение к нарушенному информационному ФЛК")&gt;0),"Ошибки инф. ФЛК!"," ")</f>
        <v> </v>
      </c>
      <c r="N7" s="364"/>
    </row>
    <row r="8" spans="1:9" ht="13.5" thickBot="1">
      <c r="A8" s="47"/>
      <c r="B8" s="47"/>
      <c r="C8" s="47"/>
      <c r="D8" s="47"/>
      <c r="E8" s="47"/>
      <c r="F8" s="47"/>
      <c r="G8" s="47"/>
      <c r="H8" s="47"/>
      <c r="I8" s="47"/>
    </row>
    <row r="9" spans="1:15" ht="19.5" customHeight="1" thickBot="1">
      <c r="A9" s="357" t="s">
        <v>111</v>
      </c>
      <c r="B9" s="357"/>
      <c r="C9" s="357"/>
      <c r="D9" s="357" t="s">
        <v>112</v>
      </c>
      <c r="E9" s="357"/>
      <c r="F9" s="357"/>
      <c r="G9" s="357" t="s">
        <v>113</v>
      </c>
      <c r="H9" s="357"/>
      <c r="I9" s="51"/>
      <c r="K9" s="358" t="s">
        <v>24</v>
      </c>
      <c r="L9" s="359"/>
      <c r="M9" s="359"/>
      <c r="N9" s="360"/>
      <c r="O9" s="52"/>
    </row>
    <row r="10" spans="1:14" ht="15" customHeight="1" thickBot="1">
      <c r="A10" s="365" t="s">
        <v>114</v>
      </c>
      <c r="B10" s="365"/>
      <c r="C10" s="365"/>
      <c r="D10" s="365"/>
      <c r="E10" s="365"/>
      <c r="F10" s="365"/>
      <c r="G10" s="365"/>
      <c r="H10" s="365"/>
      <c r="I10" s="53"/>
      <c r="K10" s="385" t="s">
        <v>115</v>
      </c>
      <c r="L10" s="386"/>
      <c r="M10" s="386"/>
      <c r="N10" s="387"/>
    </row>
    <row r="11" spans="1:14" ht="30" customHeight="1" thickBot="1">
      <c r="A11" s="379" t="s">
        <v>146</v>
      </c>
      <c r="B11" s="380"/>
      <c r="C11" s="381"/>
      <c r="D11" s="382" t="s">
        <v>341</v>
      </c>
      <c r="E11" s="383"/>
      <c r="F11" s="384"/>
      <c r="G11" s="367" t="s">
        <v>117</v>
      </c>
      <c r="H11" s="369"/>
      <c r="I11" s="53"/>
      <c r="K11" s="388" t="s">
        <v>567</v>
      </c>
      <c r="L11" s="389"/>
      <c r="M11" s="389"/>
      <c r="N11" s="390"/>
    </row>
    <row r="12" spans="1:14" ht="20.25" customHeight="1" thickBot="1">
      <c r="A12" s="366" t="s">
        <v>15</v>
      </c>
      <c r="B12" s="366"/>
      <c r="C12" s="366"/>
      <c r="D12" s="367" t="s">
        <v>116</v>
      </c>
      <c r="E12" s="368"/>
      <c r="F12" s="369"/>
      <c r="G12" s="370"/>
      <c r="H12" s="372"/>
      <c r="I12" s="53"/>
      <c r="K12" s="391"/>
      <c r="L12" s="392"/>
      <c r="M12" s="392"/>
      <c r="N12" s="393"/>
    </row>
    <row r="13" spans="1:14" ht="21" customHeight="1" thickBot="1">
      <c r="A13" s="366" t="s">
        <v>25</v>
      </c>
      <c r="B13" s="366"/>
      <c r="C13" s="366"/>
      <c r="D13" s="370"/>
      <c r="E13" s="371"/>
      <c r="F13" s="372"/>
      <c r="G13" s="370"/>
      <c r="H13" s="372"/>
      <c r="I13" s="53"/>
      <c r="K13" s="391"/>
      <c r="L13" s="392"/>
      <c r="M13" s="392"/>
      <c r="N13" s="393"/>
    </row>
    <row r="14" spans="1:14" ht="20.25" customHeight="1" thickBot="1">
      <c r="A14" s="366" t="s">
        <v>470</v>
      </c>
      <c r="B14" s="366"/>
      <c r="C14" s="366"/>
      <c r="D14" s="370"/>
      <c r="E14" s="371"/>
      <c r="F14" s="372"/>
      <c r="G14" s="370"/>
      <c r="H14" s="372"/>
      <c r="I14" s="53"/>
      <c r="K14" s="391"/>
      <c r="L14" s="392"/>
      <c r="M14" s="392"/>
      <c r="N14" s="393"/>
    </row>
    <row r="15" spans="1:14" ht="18" customHeight="1" thickBot="1">
      <c r="A15" s="366" t="s">
        <v>405</v>
      </c>
      <c r="B15" s="366"/>
      <c r="C15" s="366"/>
      <c r="D15" s="370"/>
      <c r="E15" s="371"/>
      <c r="F15" s="372"/>
      <c r="G15" s="370"/>
      <c r="H15" s="372"/>
      <c r="I15" s="53"/>
      <c r="K15" s="391"/>
      <c r="L15" s="392"/>
      <c r="M15" s="392"/>
      <c r="N15" s="393"/>
    </row>
    <row r="16" spans="1:14" ht="19.5" customHeight="1" thickBot="1">
      <c r="A16" s="376" t="s">
        <v>194</v>
      </c>
      <c r="B16" s="377"/>
      <c r="C16" s="378"/>
      <c r="D16" s="373"/>
      <c r="E16" s="374"/>
      <c r="F16" s="375"/>
      <c r="G16" s="373"/>
      <c r="H16" s="375"/>
      <c r="I16" s="53"/>
      <c r="K16" s="391"/>
      <c r="L16" s="392"/>
      <c r="M16" s="392"/>
      <c r="N16" s="393"/>
    </row>
    <row r="17" spans="1:14" ht="13.5" customHeight="1" thickBot="1">
      <c r="A17" s="366" t="s">
        <v>118</v>
      </c>
      <c r="B17" s="366"/>
      <c r="C17" s="366"/>
      <c r="D17" s="366"/>
      <c r="E17" s="366"/>
      <c r="F17" s="366"/>
      <c r="G17" s="366"/>
      <c r="H17" s="366"/>
      <c r="I17" s="53"/>
      <c r="K17" s="394"/>
      <c r="L17" s="395"/>
      <c r="M17" s="395"/>
      <c r="N17" s="396"/>
    </row>
    <row r="18" spans="1:14" ht="30.75" customHeight="1" thickBot="1">
      <c r="A18" s="382" t="s">
        <v>342</v>
      </c>
      <c r="B18" s="383"/>
      <c r="C18" s="384"/>
      <c r="D18" s="367" t="s">
        <v>116</v>
      </c>
      <c r="E18" s="368"/>
      <c r="F18" s="369"/>
      <c r="G18" s="367" t="s">
        <v>147</v>
      </c>
      <c r="H18" s="369"/>
      <c r="I18" s="152"/>
      <c r="J18" s="152"/>
      <c r="K18" s="152"/>
      <c r="L18" s="152"/>
      <c r="M18" s="152"/>
      <c r="N18" s="152"/>
    </row>
    <row r="19" spans="1:14" ht="20.25" customHeight="1" thickBot="1">
      <c r="A19" s="366" t="s">
        <v>119</v>
      </c>
      <c r="B19" s="366"/>
      <c r="C19" s="366"/>
      <c r="D19" s="382" t="s">
        <v>120</v>
      </c>
      <c r="E19" s="383"/>
      <c r="F19" s="384"/>
      <c r="G19" s="382" t="s">
        <v>121</v>
      </c>
      <c r="H19" s="384"/>
      <c r="I19" s="152"/>
      <c r="J19" s="152"/>
      <c r="K19" s="152"/>
      <c r="L19" s="152"/>
      <c r="M19" s="152"/>
      <c r="N19" s="152"/>
    </row>
    <row r="20" spans="1:14" ht="25.5" customHeight="1" thickBot="1">
      <c r="A20" s="366"/>
      <c r="B20" s="366"/>
      <c r="C20" s="366"/>
      <c r="D20" s="382" t="s">
        <v>26</v>
      </c>
      <c r="E20" s="383"/>
      <c r="F20" s="384"/>
      <c r="G20" s="382" t="s">
        <v>27</v>
      </c>
      <c r="H20" s="384"/>
      <c r="I20" s="152"/>
      <c r="J20" s="152"/>
      <c r="K20" s="152"/>
      <c r="L20" s="152"/>
      <c r="M20" s="152"/>
      <c r="N20" s="152"/>
    </row>
    <row r="21" spans="1:14" ht="12.75">
      <c r="A21" s="68"/>
      <c r="B21" s="68"/>
      <c r="C21" s="68"/>
      <c r="D21" s="68"/>
      <c r="E21" s="68"/>
      <c r="F21" s="68"/>
      <c r="G21" s="68"/>
      <c r="H21" s="68"/>
      <c r="I21" s="152"/>
      <c r="J21" s="152"/>
      <c r="K21" s="152"/>
      <c r="L21" s="152"/>
      <c r="M21" s="152"/>
      <c r="N21" s="152"/>
    </row>
    <row r="22" spans="1:14" ht="25.5" customHeight="1" thickBot="1">
      <c r="A22" s="53"/>
      <c r="B22" s="53"/>
      <c r="C22" s="53"/>
      <c r="D22" s="53"/>
      <c r="E22" s="53"/>
      <c r="F22" s="53"/>
      <c r="G22" s="53"/>
      <c r="H22" s="53"/>
      <c r="I22" s="152"/>
      <c r="J22" s="152"/>
      <c r="K22" s="152"/>
      <c r="L22" s="152"/>
      <c r="M22" s="152"/>
      <c r="N22" s="152"/>
    </row>
    <row r="23" spans="1:14" ht="30" customHeight="1" thickBot="1">
      <c r="A23" s="336" t="s">
        <v>14</v>
      </c>
      <c r="B23" s="337"/>
      <c r="C23" s="338"/>
      <c r="D23" s="328" t="s">
        <v>513</v>
      </c>
      <c r="E23" s="329"/>
      <c r="F23" s="329"/>
      <c r="G23" s="329"/>
      <c r="H23" s="329"/>
      <c r="I23" s="329"/>
      <c r="J23" s="329"/>
      <c r="K23" s="330"/>
      <c r="L23" s="54"/>
      <c r="M23" s="46"/>
      <c r="N23" s="55"/>
    </row>
    <row r="24" spans="1:14" ht="21" customHeight="1" thickBot="1">
      <c r="A24" s="334" t="s">
        <v>124</v>
      </c>
      <c r="B24" s="334"/>
      <c r="C24" s="335"/>
      <c r="D24" s="339" t="s">
        <v>1292</v>
      </c>
      <c r="E24" s="340"/>
      <c r="F24" s="340"/>
      <c r="G24" s="340"/>
      <c r="H24" s="340"/>
      <c r="I24" s="340"/>
      <c r="J24" s="340"/>
      <c r="K24" s="341"/>
      <c r="L24" s="51"/>
      <c r="M24" s="56"/>
      <c r="N24" s="55"/>
    </row>
    <row r="25" spans="1:11" ht="15" customHeight="1" thickBot="1">
      <c r="A25" s="57"/>
      <c r="B25" s="58"/>
      <c r="C25" s="58"/>
      <c r="D25" s="59"/>
      <c r="E25" s="59"/>
      <c r="F25" s="59"/>
      <c r="G25" s="59"/>
      <c r="H25" s="59"/>
      <c r="I25" s="59"/>
      <c r="J25" s="59"/>
      <c r="K25" s="60"/>
    </row>
    <row r="26" spans="1:11" ht="15" customHeight="1" thickBot="1">
      <c r="A26" s="322" t="s">
        <v>122</v>
      </c>
      <c r="B26" s="323"/>
      <c r="C26" s="323"/>
      <c r="D26" s="323"/>
      <c r="E26" s="324"/>
      <c r="F26" s="61" t="s">
        <v>123</v>
      </c>
      <c r="G26" s="62"/>
      <c r="H26" s="62"/>
      <c r="I26" s="62"/>
      <c r="J26" s="62"/>
      <c r="K26" s="63"/>
    </row>
    <row r="27" spans="1:14" ht="15" customHeight="1" thickBot="1">
      <c r="A27" s="325">
        <v>1</v>
      </c>
      <c r="B27" s="326"/>
      <c r="C27" s="326"/>
      <c r="D27" s="326"/>
      <c r="E27" s="327"/>
      <c r="F27" s="64">
        <v>2</v>
      </c>
      <c r="G27" s="65"/>
      <c r="H27" s="65"/>
      <c r="I27" s="65"/>
      <c r="J27" s="65"/>
      <c r="K27" s="66"/>
      <c r="N27" s="47"/>
    </row>
    <row r="28" spans="1:14" ht="15" customHeight="1" thickBot="1">
      <c r="A28" s="344"/>
      <c r="B28" s="344"/>
      <c r="C28" s="344"/>
      <c r="D28" s="344"/>
      <c r="E28" s="344"/>
      <c r="F28" s="344"/>
      <c r="G28" s="344"/>
      <c r="H28" s="61"/>
      <c r="I28" s="62"/>
      <c r="J28" s="62"/>
      <c r="K28" s="63"/>
      <c r="L28" s="47"/>
      <c r="M28" s="47"/>
      <c r="N28" s="47"/>
    </row>
    <row r="29" spans="1:14" ht="15" customHeight="1" thickBot="1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7"/>
      <c r="M29" s="47"/>
      <c r="N29" s="47"/>
    </row>
    <row r="30" spans="1:14" ht="15" customHeight="1" thickBot="1">
      <c r="A30" s="331" t="s">
        <v>90</v>
      </c>
      <c r="B30" s="332"/>
      <c r="C30" s="333"/>
      <c r="D30" s="345"/>
      <c r="E30" s="346"/>
      <c r="F30" s="346"/>
      <c r="G30" s="346"/>
      <c r="H30" s="346"/>
      <c r="I30" s="346"/>
      <c r="J30" s="346"/>
      <c r="K30" s="347"/>
      <c r="L30" s="47"/>
      <c r="M30" s="47"/>
      <c r="N30" s="47"/>
    </row>
    <row r="31" spans="1:15" ht="15" customHeight="1" thickBot="1">
      <c r="A31" s="72"/>
      <c r="B31" s="73"/>
      <c r="C31" s="73"/>
      <c r="D31" s="70"/>
      <c r="E31" s="70"/>
      <c r="F31" s="70"/>
      <c r="G31" s="70"/>
      <c r="H31" s="70"/>
      <c r="I31" s="70"/>
      <c r="J31" s="70"/>
      <c r="K31" s="71"/>
      <c r="L31" s="28" t="s">
        <v>172</v>
      </c>
      <c r="M31" s="29"/>
      <c r="N31" s="30">
        <f ca="1">TODAY()</f>
        <v>43840</v>
      </c>
      <c r="O31" s="47"/>
    </row>
    <row r="32" spans="1:14" ht="15" customHeight="1" thickBot="1">
      <c r="A32" s="331" t="s">
        <v>124</v>
      </c>
      <c r="B32" s="342"/>
      <c r="C32" s="343"/>
      <c r="D32" s="345"/>
      <c r="E32" s="346"/>
      <c r="F32" s="346"/>
      <c r="G32" s="346"/>
      <c r="H32" s="346"/>
      <c r="I32" s="346"/>
      <c r="J32" s="346"/>
      <c r="K32" s="347"/>
      <c r="L32" s="28" t="s">
        <v>173</v>
      </c>
      <c r="M32" s="47"/>
      <c r="N32" s="67" t="str">
        <f>IF(D23=0," ",VLOOKUP(D23,Коды_судов,2,0))&amp;IF(D23=0," "," ss")</f>
        <v>95 ss</v>
      </c>
    </row>
    <row r="40" ht="12.75">
      <c r="M40" s="29"/>
    </row>
  </sheetData>
  <sheetProtection autoFilter="0"/>
  <mergeCells count="44">
    <mergeCell ref="A17:F17"/>
    <mergeCell ref="A19:C20"/>
    <mergeCell ref="D19:F19"/>
    <mergeCell ref="D20:F20"/>
    <mergeCell ref="A18:C18"/>
    <mergeCell ref="D18:F18"/>
    <mergeCell ref="G17:H17"/>
    <mergeCell ref="G19:H19"/>
    <mergeCell ref="G20:H20"/>
    <mergeCell ref="K10:N10"/>
    <mergeCell ref="G18:H18"/>
    <mergeCell ref="G11:H16"/>
    <mergeCell ref="K11:N17"/>
    <mergeCell ref="A10:F10"/>
    <mergeCell ref="G10:H10"/>
    <mergeCell ref="A13:C13"/>
    <mergeCell ref="D12:F16"/>
    <mergeCell ref="A16:C16"/>
    <mergeCell ref="A12:C12"/>
    <mergeCell ref="A11:C11"/>
    <mergeCell ref="D11:F11"/>
    <mergeCell ref="A15:C15"/>
    <mergeCell ref="A14:C14"/>
    <mergeCell ref="D2:L2"/>
    <mergeCell ref="D4:L5"/>
    <mergeCell ref="A9:C9"/>
    <mergeCell ref="D9:F9"/>
    <mergeCell ref="G9:H9"/>
    <mergeCell ref="K9:N9"/>
    <mergeCell ref="M6:N6"/>
    <mergeCell ref="M7:N7"/>
    <mergeCell ref="A32:C32"/>
    <mergeCell ref="A28:C28"/>
    <mergeCell ref="D28:E28"/>
    <mergeCell ref="D30:K30"/>
    <mergeCell ref="D32:K32"/>
    <mergeCell ref="F28:G28"/>
    <mergeCell ref="A26:E26"/>
    <mergeCell ref="A27:E27"/>
    <mergeCell ref="D23:K23"/>
    <mergeCell ref="A30:C30"/>
    <mergeCell ref="A24:C24"/>
    <mergeCell ref="A23:C23"/>
    <mergeCell ref="D24:K24"/>
  </mergeCells>
  <dataValidations count="3">
    <dataValidation type="list" allowBlank="1" showInputMessage="1" showErrorMessage="1" promptTitle="Выберите" prompt="наименование суда!" errorTitle="Ошибка" error="Выберите наименование суда из списка, нажав на стрелочку!" sqref="D23">
      <formula1>Наим_УСД</formula1>
    </dataValidation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</dataValidations>
  <printOptions/>
  <pageMargins left="0.7874015748031497" right="0.7874015748031497" top="0.7874015748031497" bottom="0.7874015748031497" header="0.7874015748031497" footer="0.7874015748031497"/>
  <pageSetup fitToHeight="1" fitToWidth="1" horizontalDpi="600" verticalDpi="600" orientation="landscape" paperSize="9" scale="8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1:AN39"/>
  <sheetViews>
    <sheetView showGridLines="0" zoomScale="60" zoomScaleNormal="60" zoomScaleSheetLayoutView="50" zoomScalePageLayoutView="0" workbookViewId="0" topLeftCell="A7">
      <selection activeCell="H24" sqref="H24"/>
    </sheetView>
  </sheetViews>
  <sheetFormatPr defaultColWidth="9.140625" defaultRowHeight="12.75"/>
  <cols>
    <col min="1" max="1" width="75.28125" style="6" customWidth="1"/>
    <col min="2" max="2" width="5.28125" style="6" customWidth="1"/>
    <col min="3" max="14" width="16.7109375" style="6" customWidth="1"/>
    <col min="15" max="15" width="12.8515625" style="6" customWidth="1"/>
    <col min="16" max="16" width="6.57421875" style="6" customWidth="1"/>
    <col min="17" max="17" width="9.7109375" style="6" customWidth="1"/>
    <col min="18" max="18" width="9.57421875" style="6" customWidth="1"/>
    <col min="19" max="19" width="12.00390625" style="6" customWidth="1"/>
    <col min="20" max="20" width="9.8515625" style="6" customWidth="1"/>
    <col min="21" max="21" width="7.57421875" style="6" customWidth="1"/>
    <col min="22" max="22" width="10.140625" style="6" customWidth="1"/>
    <col min="23" max="23" width="9.140625" style="6" customWidth="1"/>
    <col min="24" max="24" width="8.8515625" style="6" customWidth="1"/>
    <col min="25" max="25" width="0.13671875" style="6" hidden="1" customWidth="1"/>
    <col min="26" max="16384" width="9.140625" style="6" customWidth="1"/>
  </cols>
  <sheetData>
    <row r="1" spans="4:24" ht="6.75" customHeight="1">
      <c r="D1" s="7"/>
      <c r="E1" s="7"/>
      <c r="F1" s="7"/>
      <c r="G1" s="7"/>
      <c r="H1" s="7"/>
      <c r="I1" s="7"/>
      <c r="J1" s="7"/>
      <c r="K1" s="7"/>
      <c r="L1" s="7"/>
      <c r="N1" s="80"/>
      <c r="O1" s="80"/>
      <c r="Q1" s="39"/>
      <c r="R1" s="39"/>
      <c r="S1" s="39"/>
      <c r="T1" s="81"/>
      <c r="W1" s="82"/>
      <c r="X1" s="82"/>
    </row>
    <row r="2" spans="1:20" ht="18.75" customHeight="1">
      <c r="A2" s="147" t="s">
        <v>130</v>
      </c>
      <c r="B2" s="43"/>
      <c r="C2" s="43"/>
      <c r="D2" s="43"/>
      <c r="F2" s="408" t="str">
        <f>IF('Титул ф.6'!D23=0," ",'Титул ф.6'!D23)</f>
        <v>Нижегородский областной суд </v>
      </c>
      <c r="G2" s="409"/>
      <c r="H2" s="409"/>
      <c r="I2" s="409"/>
      <c r="J2" s="410"/>
      <c r="K2" s="7"/>
      <c r="L2" s="7"/>
      <c r="N2" s="6" t="s">
        <v>398</v>
      </c>
      <c r="P2" s="7"/>
      <c r="Q2" s="7"/>
      <c r="R2" s="7"/>
      <c r="S2" s="39"/>
      <c r="T2" s="81"/>
    </row>
    <row r="3" spans="7:20" ht="27" customHeight="1">
      <c r="G3" s="74" t="s">
        <v>131</v>
      </c>
      <c r="H3" s="77" t="s">
        <v>488</v>
      </c>
      <c r="I3" s="32"/>
      <c r="J3" s="33"/>
      <c r="K3" s="7"/>
      <c r="L3" s="7"/>
      <c r="P3" s="87"/>
      <c r="Q3" s="88"/>
      <c r="R3" s="88"/>
      <c r="S3" s="20"/>
      <c r="T3" s="7"/>
    </row>
    <row r="4" spans="1:22" ht="33" customHeight="1">
      <c r="A4" s="179" t="s">
        <v>260</v>
      </c>
      <c r="B4" s="128"/>
      <c r="C4" s="128"/>
      <c r="D4" s="128"/>
      <c r="E4" s="128"/>
      <c r="F4" s="128"/>
      <c r="G4" s="75" t="s">
        <v>132</v>
      </c>
      <c r="H4" s="76" t="s">
        <v>582</v>
      </c>
      <c r="I4" s="34"/>
      <c r="J4" s="35"/>
      <c r="L4" s="7"/>
      <c r="M4" s="7"/>
      <c r="N4" s="7"/>
      <c r="R4" s="87"/>
      <c r="S4" s="88"/>
      <c r="T4" s="88"/>
      <c r="U4" s="20"/>
      <c r="V4" s="7"/>
    </row>
    <row r="5" spans="1:22" ht="20.25" customHeight="1">
      <c r="A5" s="129" t="s">
        <v>346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1:40" s="13" customFormat="1" ht="45" customHeight="1">
      <c r="A6" s="416" t="s">
        <v>89</v>
      </c>
      <c r="B6" s="422" t="s">
        <v>215</v>
      </c>
      <c r="C6" s="416" t="s">
        <v>149</v>
      </c>
      <c r="D6" s="416" t="s">
        <v>133</v>
      </c>
      <c r="E6" s="432" t="s">
        <v>134</v>
      </c>
      <c r="F6" s="433"/>
      <c r="G6" s="434"/>
      <c r="H6" s="424" t="s">
        <v>336</v>
      </c>
      <c r="I6" s="416" t="s">
        <v>135</v>
      </c>
      <c r="J6" s="424" t="s">
        <v>563</v>
      </c>
      <c r="K6" s="416" t="s">
        <v>136</v>
      </c>
      <c r="L6" s="416" t="s">
        <v>216</v>
      </c>
      <c r="M6" s="432" t="s">
        <v>18</v>
      </c>
      <c r="N6" s="434"/>
      <c r="O6" s="21"/>
      <c r="P6" s="31"/>
      <c r="Q6" s="21"/>
      <c r="R6" s="31"/>
      <c r="S6" s="31"/>
      <c r="T6" s="21"/>
      <c r="U6" s="31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</row>
    <row r="7" spans="1:40" s="13" customFormat="1" ht="108" customHeight="1">
      <c r="A7" s="417"/>
      <c r="B7" s="423"/>
      <c r="C7" s="417"/>
      <c r="D7" s="417"/>
      <c r="E7" s="136" t="s">
        <v>217</v>
      </c>
      <c r="F7" s="136" t="s">
        <v>218</v>
      </c>
      <c r="G7" s="149" t="s">
        <v>19</v>
      </c>
      <c r="H7" s="425"/>
      <c r="I7" s="417"/>
      <c r="J7" s="425"/>
      <c r="K7" s="417"/>
      <c r="L7" s="417"/>
      <c r="M7" s="136" t="s">
        <v>1</v>
      </c>
      <c r="N7" s="136" t="s">
        <v>148</v>
      </c>
      <c r="O7" s="31"/>
      <c r="P7" s="31"/>
      <c r="Q7" s="31"/>
      <c r="R7" s="31"/>
      <c r="S7" s="31"/>
      <c r="T7" s="21"/>
      <c r="U7" s="31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</row>
    <row r="8" spans="1:21" s="83" customFormat="1" ht="16.5" customHeight="1">
      <c r="A8" s="150" t="s">
        <v>156</v>
      </c>
      <c r="B8" s="150"/>
      <c r="C8" s="150">
        <v>1</v>
      </c>
      <c r="D8" s="150">
        <v>2</v>
      </c>
      <c r="E8" s="150">
        <v>3</v>
      </c>
      <c r="F8" s="150">
        <v>4</v>
      </c>
      <c r="G8" s="150">
        <v>5</v>
      </c>
      <c r="H8" s="150">
        <v>6</v>
      </c>
      <c r="I8" s="150">
        <v>7</v>
      </c>
      <c r="J8" s="150">
        <v>8</v>
      </c>
      <c r="K8" s="150">
        <v>9</v>
      </c>
      <c r="L8" s="150">
        <v>10</v>
      </c>
      <c r="M8" s="150">
        <v>11</v>
      </c>
      <c r="N8" s="150">
        <v>12</v>
      </c>
      <c r="O8" s="79"/>
      <c r="P8" s="79"/>
      <c r="Q8" s="79"/>
      <c r="R8" s="79"/>
      <c r="S8" s="79"/>
      <c r="T8" s="79"/>
      <c r="U8" s="79"/>
    </row>
    <row r="9" spans="1:21" s="83" customFormat="1" ht="35.25" customHeight="1">
      <c r="A9" s="86" t="s">
        <v>399</v>
      </c>
      <c r="B9" s="150">
        <v>1</v>
      </c>
      <c r="C9" s="309">
        <v>0</v>
      </c>
      <c r="D9" s="309">
        <v>48</v>
      </c>
      <c r="E9" s="309">
        <v>5</v>
      </c>
      <c r="F9" s="309">
        <v>43</v>
      </c>
      <c r="G9" s="309"/>
      <c r="H9" s="309"/>
      <c r="I9" s="309">
        <v>48</v>
      </c>
      <c r="J9" s="309"/>
      <c r="K9" s="309"/>
      <c r="L9" s="309"/>
      <c r="M9" s="309">
        <v>27</v>
      </c>
      <c r="N9" s="309"/>
      <c r="O9" s="79"/>
      <c r="P9" s="79"/>
      <c r="Q9" s="79"/>
      <c r="R9" s="79"/>
      <c r="S9" s="79"/>
      <c r="T9" s="79"/>
      <c r="U9" s="79"/>
    </row>
    <row r="10" spans="1:21" s="13" customFormat="1" ht="42" customHeight="1">
      <c r="A10" s="180" t="s">
        <v>2</v>
      </c>
      <c r="B10" s="19">
        <v>2</v>
      </c>
      <c r="C10" s="310"/>
      <c r="D10" s="310"/>
      <c r="E10" s="310"/>
      <c r="F10" s="310"/>
      <c r="G10" s="310"/>
      <c r="H10" s="310"/>
      <c r="I10" s="310"/>
      <c r="J10" s="310"/>
      <c r="K10" s="310"/>
      <c r="L10" s="310"/>
      <c r="M10" s="310"/>
      <c r="N10" s="310"/>
      <c r="O10" s="12"/>
      <c r="P10" s="11"/>
      <c r="Q10" s="12"/>
      <c r="R10" s="11"/>
      <c r="S10" s="11"/>
      <c r="T10" s="12"/>
      <c r="U10" s="11"/>
    </row>
    <row r="11" spans="1:21" s="15" customFormat="1" ht="42" customHeight="1">
      <c r="A11" s="181" t="s">
        <v>3</v>
      </c>
      <c r="B11" s="19">
        <v>3</v>
      </c>
      <c r="C11" s="311"/>
      <c r="D11" s="311">
        <v>7</v>
      </c>
      <c r="E11" s="311">
        <v>2</v>
      </c>
      <c r="F11" s="311">
        <v>5</v>
      </c>
      <c r="G11" s="311"/>
      <c r="H11" s="311"/>
      <c r="I11" s="311">
        <v>7</v>
      </c>
      <c r="J11" s="311"/>
      <c r="K11" s="311"/>
      <c r="L11" s="311"/>
      <c r="M11" s="311">
        <v>3</v>
      </c>
      <c r="N11" s="311"/>
      <c r="O11" s="14"/>
      <c r="P11" s="14"/>
      <c r="Q11" s="14"/>
      <c r="R11" s="14"/>
      <c r="S11" s="14"/>
      <c r="T11" s="14"/>
      <c r="U11" s="14"/>
    </row>
    <row r="12" spans="1:21" s="15" customFormat="1" ht="42" customHeight="1">
      <c r="A12" s="181" t="s">
        <v>137</v>
      </c>
      <c r="B12" s="19">
        <v>4</v>
      </c>
      <c r="C12" s="311"/>
      <c r="D12" s="311">
        <v>41</v>
      </c>
      <c r="E12" s="311">
        <v>3</v>
      </c>
      <c r="F12" s="311">
        <v>38</v>
      </c>
      <c r="G12" s="311"/>
      <c r="H12" s="311"/>
      <c r="I12" s="311">
        <v>41</v>
      </c>
      <c r="J12" s="311"/>
      <c r="K12" s="311"/>
      <c r="L12" s="311"/>
      <c r="M12" s="311">
        <v>24</v>
      </c>
      <c r="N12" s="311"/>
      <c r="O12" s="14"/>
      <c r="P12" s="14"/>
      <c r="Q12" s="14"/>
      <c r="R12" s="14"/>
      <c r="S12" s="14"/>
      <c r="T12" s="14"/>
      <c r="U12" s="14"/>
    </row>
    <row r="13" spans="1:24" s="15" customFormat="1" ht="42" customHeight="1">
      <c r="A13" s="154" t="s">
        <v>138</v>
      </c>
      <c r="B13" s="19">
        <v>5</v>
      </c>
      <c r="C13" s="312"/>
      <c r="D13" s="312"/>
      <c r="E13" s="312"/>
      <c r="F13" s="312"/>
      <c r="G13" s="312"/>
      <c r="H13" s="312"/>
      <c r="I13" s="312"/>
      <c r="J13" s="312"/>
      <c r="K13" s="312"/>
      <c r="L13" s="312"/>
      <c r="M13" s="312"/>
      <c r="N13" s="312"/>
      <c r="O13" s="16"/>
      <c r="P13" s="16"/>
      <c r="Q13" s="16"/>
      <c r="R13" s="16"/>
      <c r="S13" s="16"/>
      <c r="T13" s="427"/>
      <c r="U13" s="427"/>
      <c r="V13" s="427"/>
      <c r="W13" s="427"/>
      <c r="X13" s="427"/>
    </row>
    <row r="14" spans="1:24" s="178" customFormat="1" ht="51" customHeight="1">
      <c r="A14" s="430" t="s">
        <v>261</v>
      </c>
      <c r="B14" s="430"/>
      <c r="C14" s="430"/>
      <c r="D14" s="430"/>
      <c r="E14" s="430"/>
      <c r="F14" s="430"/>
      <c r="G14" s="430"/>
      <c r="H14" s="430"/>
      <c r="I14" s="430"/>
      <c r="J14" s="430"/>
      <c r="K14" s="430"/>
      <c r="L14" s="430"/>
      <c r="M14" s="430"/>
      <c r="N14" s="430"/>
      <c r="O14" s="176"/>
      <c r="P14" s="176"/>
      <c r="Q14" s="176"/>
      <c r="R14" s="176"/>
      <c r="S14" s="176"/>
      <c r="T14" s="429"/>
      <c r="U14" s="429"/>
      <c r="V14" s="429"/>
      <c r="W14" s="429"/>
      <c r="X14" s="177"/>
    </row>
    <row r="15" spans="1:24" s="15" customFormat="1" ht="16.5" customHeight="1">
      <c r="A15" s="421" t="s">
        <v>139</v>
      </c>
      <c r="B15" s="421"/>
      <c r="C15" s="421"/>
      <c r="D15" s="421"/>
      <c r="E15" s="421"/>
      <c r="F15" s="421"/>
      <c r="G15" s="421"/>
      <c r="H15" s="421"/>
      <c r="I15" s="421"/>
      <c r="J15" s="421"/>
      <c r="K15" s="421"/>
      <c r="L15" s="421"/>
      <c r="M15" s="421"/>
      <c r="N15" s="16"/>
      <c r="O15" s="16"/>
      <c r="P15" s="16"/>
      <c r="Q15" s="16" t="s">
        <v>140</v>
      </c>
      <c r="R15" s="16"/>
      <c r="S15" s="16"/>
      <c r="T15" s="399"/>
      <c r="U15" s="399"/>
      <c r="V15" s="399"/>
      <c r="W15" s="12"/>
      <c r="X15" s="18"/>
    </row>
    <row r="16" spans="1:24" s="15" customFormat="1" ht="21.75" customHeight="1">
      <c r="A16" s="431" t="s">
        <v>347</v>
      </c>
      <c r="B16" s="431"/>
      <c r="C16" s="431"/>
      <c r="D16" s="431"/>
      <c r="E16" s="431"/>
      <c r="F16" s="431"/>
      <c r="G16" s="431"/>
      <c r="H16" s="431"/>
      <c r="I16" s="431"/>
      <c r="J16" s="431"/>
      <c r="K16" s="398"/>
      <c r="L16" s="398"/>
      <c r="M16" s="398"/>
      <c r="N16" s="16"/>
      <c r="O16" s="16"/>
      <c r="P16" s="16"/>
      <c r="Q16" s="16"/>
      <c r="R16" s="16"/>
      <c r="S16" s="16"/>
      <c r="T16" s="399"/>
      <c r="U16" s="399"/>
      <c r="V16" s="399"/>
      <c r="W16" s="12"/>
      <c r="X16" s="18"/>
    </row>
    <row r="17" spans="1:20" s="15" customFormat="1" ht="25.5" customHeight="1">
      <c r="A17" s="411" t="s">
        <v>221</v>
      </c>
      <c r="B17" s="400" t="s">
        <v>21</v>
      </c>
      <c r="C17" s="418" t="s">
        <v>73</v>
      </c>
      <c r="D17" s="411" t="s">
        <v>262</v>
      </c>
      <c r="E17" s="411"/>
      <c r="F17" s="411" t="s">
        <v>263</v>
      </c>
      <c r="G17" s="411"/>
      <c r="H17" s="411"/>
      <c r="I17" s="411"/>
      <c r="J17" s="411"/>
      <c r="K17" s="411"/>
      <c r="L17" s="411"/>
      <c r="M17" s="20"/>
      <c r="O17" s="16"/>
      <c r="P17" s="399"/>
      <c r="Q17" s="399"/>
      <c r="R17" s="399"/>
      <c r="S17" s="12"/>
      <c r="T17" s="18"/>
    </row>
    <row r="18" spans="1:20" s="15" customFormat="1" ht="24" customHeight="1">
      <c r="A18" s="411"/>
      <c r="B18" s="401"/>
      <c r="C18" s="420"/>
      <c r="D18" s="418" t="s">
        <v>264</v>
      </c>
      <c r="E18" s="418" t="s">
        <v>265</v>
      </c>
      <c r="F18" s="411" t="s">
        <v>142</v>
      </c>
      <c r="G18" s="411"/>
      <c r="H18" s="411"/>
      <c r="I18" s="412" t="s">
        <v>143</v>
      </c>
      <c r="J18" s="412" t="s">
        <v>266</v>
      </c>
      <c r="K18" s="412" t="s">
        <v>267</v>
      </c>
      <c r="L18" s="412" t="s">
        <v>268</v>
      </c>
      <c r="M18" s="20"/>
      <c r="O18" s="16"/>
      <c r="P18" s="397"/>
      <c r="Q18" s="397"/>
      <c r="R18" s="397"/>
      <c r="S18" s="12"/>
      <c r="T18" s="18"/>
    </row>
    <row r="19" spans="1:20" s="15" customFormat="1" ht="90" customHeight="1">
      <c r="A19" s="411"/>
      <c r="B19" s="402"/>
      <c r="C19" s="419"/>
      <c r="D19" s="419"/>
      <c r="E19" s="419"/>
      <c r="F19" s="156" t="s">
        <v>269</v>
      </c>
      <c r="G19" s="158" t="s">
        <v>270</v>
      </c>
      <c r="H19" s="156" t="s">
        <v>144</v>
      </c>
      <c r="I19" s="412"/>
      <c r="J19" s="412"/>
      <c r="K19" s="412"/>
      <c r="L19" s="412"/>
      <c r="M19" s="20"/>
      <c r="O19" s="16"/>
      <c r="P19" s="426"/>
      <c r="Q19" s="426"/>
      <c r="R19" s="426"/>
      <c r="S19" s="21"/>
      <c r="T19" s="18"/>
    </row>
    <row r="20" spans="1:20" s="84" customFormat="1" ht="16.5" customHeight="1">
      <c r="A20" s="155" t="s">
        <v>156</v>
      </c>
      <c r="B20" s="157"/>
      <c r="C20" s="155">
        <v>1</v>
      </c>
      <c r="D20" s="155">
        <v>2</v>
      </c>
      <c r="E20" s="155">
        <v>3</v>
      </c>
      <c r="F20" s="155">
        <v>4</v>
      </c>
      <c r="G20" s="159">
        <v>5</v>
      </c>
      <c r="H20" s="159">
        <v>6</v>
      </c>
      <c r="I20" s="159">
        <v>7</v>
      </c>
      <c r="J20" s="159">
        <v>8</v>
      </c>
      <c r="K20" s="159">
        <v>9</v>
      </c>
      <c r="L20" s="159">
        <v>10</v>
      </c>
      <c r="M20" s="85"/>
      <c r="O20" s="85"/>
      <c r="P20" s="436"/>
      <c r="Q20" s="436"/>
      <c r="R20" s="436"/>
      <c r="S20" s="85"/>
      <c r="T20" s="85"/>
    </row>
    <row r="21" spans="1:20" s="25" customFormat="1" ht="30" customHeight="1">
      <c r="A21" s="192" t="s">
        <v>141</v>
      </c>
      <c r="B21" s="155">
        <v>1</v>
      </c>
      <c r="C21" s="309">
        <v>61</v>
      </c>
      <c r="D21" s="313"/>
      <c r="E21" s="313"/>
      <c r="F21" s="313"/>
      <c r="G21" s="313"/>
      <c r="H21" s="313"/>
      <c r="I21" s="313"/>
      <c r="J21" s="309">
        <v>9</v>
      </c>
      <c r="K21" s="309">
        <v>36</v>
      </c>
      <c r="L21" s="309">
        <v>16</v>
      </c>
      <c r="M21" s="22"/>
      <c r="O21" s="22"/>
      <c r="P21" s="16"/>
      <c r="Q21" s="16"/>
      <c r="R21" s="16"/>
      <c r="S21" s="22"/>
      <c r="T21" s="22"/>
    </row>
    <row r="22" spans="1:20" s="25" customFormat="1" ht="31.5" customHeight="1">
      <c r="A22" s="192" t="s">
        <v>271</v>
      </c>
      <c r="B22" s="155">
        <v>2</v>
      </c>
      <c r="C22" s="311">
        <v>49</v>
      </c>
      <c r="D22" s="313"/>
      <c r="E22" s="313"/>
      <c r="F22" s="313"/>
      <c r="G22" s="313"/>
      <c r="H22" s="313"/>
      <c r="I22" s="313"/>
      <c r="J22" s="311">
        <v>1</v>
      </c>
      <c r="K22" s="311">
        <v>36</v>
      </c>
      <c r="L22" s="311">
        <v>12</v>
      </c>
      <c r="M22" s="22"/>
      <c r="O22" s="22"/>
      <c r="P22" s="16"/>
      <c r="Q22" s="16"/>
      <c r="R22" s="16"/>
      <c r="S22" s="22"/>
      <c r="T22" s="22"/>
    </row>
    <row r="23" spans="1:20" s="13" customFormat="1" ht="34.5" customHeight="1">
      <c r="A23" s="192" t="s">
        <v>272</v>
      </c>
      <c r="B23" s="155">
        <v>3</v>
      </c>
      <c r="C23" s="311">
        <v>12</v>
      </c>
      <c r="D23" s="313"/>
      <c r="E23" s="313"/>
      <c r="F23" s="313"/>
      <c r="G23" s="313"/>
      <c r="H23" s="313"/>
      <c r="I23" s="313"/>
      <c r="J23" s="311">
        <v>8</v>
      </c>
      <c r="K23" s="311"/>
      <c r="L23" s="311">
        <v>4</v>
      </c>
      <c r="M23" s="11"/>
      <c r="O23" s="22"/>
      <c r="P23" s="8"/>
      <c r="Q23" s="8"/>
      <c r="R23" s="8"/>
      <c r="S23" s="22"/>
      <c r="T23" s="12"/>
    </row>
    <row r="24" spans="1:20" s="13" customFormat="1" ht="34.5" customHeight="1">
      <c r="A24" s="192" t="s">
        <v>348</v>
      </c>
      <c r="B24" s="155">
        <v>4</v>
      </c>
      <c r="C24" s="311"/>
      <c r="D24" s="313"/>
      <c r="E24" s="313"/>
      <c r="F24" s="313"/>
      <c r="G24" s="313"/>
      <c r="H24" s="313"/>
      <c r="I24" s="313"/>
      <c r="J24" s="311"/>
      <c r="K24" s="311"/>
      <c r="L24" s="311"/>
      <c r="M24" s="11"/>
      <c r="O24" s="22"/>
      <c r="P24" s="8"/>
      <c r="Q24" s="8"/>
      <c r="R24" s="8"/>
      <c r="S24" s="22"/>
      <c r="T24" s="12"/>
    </row>
    <row r="25" spans="4:25" s="15" customFormat="1" ht="9" customHeight="1">
      <c r="D25" s="17"/>
      <c r="E25" s="17"/>
      <c r="F25" s="17"/>
      <c r="G25" s="17"/>
      <c r="H25" s="17"/>
      <c r="I25" s="17"/>
      <c r="J25" s="17"/>
      <c r="K25" s="17"/>
      <c r="L25" s="16"/>
      <c r="M25" s="16"/>
      <c r="N25" s="16"/>
      <c r="O25" s="16"/>
      <c r="P25" s="16"/>
      <c r="Q25" s="16"/>
      <c r="R25" s="16"/>
      <c r="S25" s="16"/>
      <c r="T25" s="16"/>
      <c r="U25" s="399"/>
      <c r="V25" s="399"/>
      <c r="W25" s="399"/>
      <c r="X25" s="22"/>
      <c r="Y25" s="18"/>
    </row>
    <row r="26" spans="1:24" s="15" customFormat="1" ht="30.75" customHeight="1">
      <c r="A26" s="407" t="s">
        <v>28</v>
      </c>
      <c r="B26" s="407"/>
      <c r="C26" s="407"/>
      <c r="D26" s="407"/>
      <c r="E26" s="407"/>
      <c r="F26" s="407"/>
      <c r="G26" s="407"/>
      <c r="H26" s="407"/>
      <c r="I26" s="407"/>
      <c r="J26" s="407"/>
      <c r="K26" s="407"/>
      <c r="L26" s="407"/>
      <c r="M26" s="428"/>
      <c r="N26" s="428"/>
      <c r="O26" s="428"/>
      <c r="P26" s="16"/>
      <c r="Q26" s="16"/>
      <c r="R26" s="16"/>
      <c r="S26" s="16"/>
      <c r="T26" s="399"/>
      <c r="U26" s="399"/>
      <c r="V26" s="399"/>
      <c r="W26" s="22"/>
      <c r="X26" s="18"/>
    </row>
    <row r="27" spans="1:24" s="15" customFormat="1" ht="14.25" customHeight="1">
      <c r="A27" s="398" t="s">
        <v>349</v>
      </c>
      <c r="B27" s="398"/>
      <c r="C27" s="398"/>
      <c r="D27" s="398"/>
      <c r="E27" s="398"/>
      <c r="F27" s="398"/>
      <c r="G27" s="398"/>
      <c r="H27" s="398"/>
      <c r="I27" s="398"/>
      <c r="J27" s="398"/>
      <c r="K27" s="398"/>
      <c r="L27" s="398"/>
      <c r="M27" s="16"/>
      <c r="N27" s="16"/>
      <c r="O27" s="16"/>
      <c r="P27" s="16"/>
      <c r="Q27" s="16"/>
      <c r="R27" s="16"/>
      <c r="S27" s="16"/>
      <c r="T27" s="399"/>
      <c r="U27" s="399"/>
      <c r="V27" s="399"/>
      <c r="W27" s="22"/>
      <c r="X27" s="18"/>
    </row>
    <row r="28" spans="1:24" s="23" customFormat="1" ht="21" customHeight="1">
      <c r="A28" s="400"/>
      <c r="B28" s="400" t="s">
        <v>21</v>
      </c>
      <c r="C28" s="400" t="s">
        <v>73</v>
      </c>
      <c r="D28" s="413" t="s">
        <v>273</v>
      </c>
      <c r="E28" s="414"/>
      <c r="F28" s="414"/>
      <c r="G28" s="415"/>
      <c r="H28" s="400" t="s">
        <v>337</v>
      </c>
      <c r="I28" s="20"/>
      <c r="J28" s="20"/>
      <c r="K28" s="11"/>
      <c r="L28" s="22"/>
      <c r="M28" s="22"/>
      <c r="O28" s="22"/>
      <c r="P28" s="22"/>
      <c r="Q28" s="22"/>
      <c r="R28" s="22"/>
      <c r="S28" s="22"/>
      <c r="T28" s="403"/>
      <c r="U28" s="403"/>
      <c r="V28" s="403"/>
      <c r="W28" s="22"/>
      <c r="X28" s="11"/>
    </row>
    <row r="29" spans="1:24" s="23" customFormat="1" ht="34.5" customHeight="1">
      <c r="A29" s="401"/>
      <c r="B29" s="401"/>
      <c r="C29" s="401"/>
      <c r="D29" s="404" t="s">
        <v>335</v>
      </c>
      <c r="E29" s="413" t="s">
        <v>145</v>
      </c>
      <c r="F29" s="415"/>
      <c r="G29" s="400" t="s">
        <v>150</v>
      </c>
      <c r="H29" s="401"/>
      <c r="I29" s="11"/>
      <c r="J29" s="11"/>
      <c r="K29" s="11"/>
      <c r="L29" s="22"/>
      <c r="N29" s="22"/>
      <c r="O29" s="22"/>
      <c r="P29" s="22"/>
      <c r="Q29" s="22"/>
      <c r="R29" s="22"/>
      <c r="S29" s="22"/>
      <c r="T29" s="403"/>
      <c r="U29" s="403"/>
      <c r="V29" s="403"/>
      <c r="W29" s="22"/>
      <c r="X29" s="11"/>
    </row>
    <row r="30" spans="1:24" s="23" customFormat="1" ht="97.5" customHeight="1">
      <c r="A30" s="402"/>
      <c r="B30" s="402"/>
      <c r="C30" s="402"/>
      <c r="D30" s="405"/>
      <c r="E30" s="155" t="s">
        <v>274</v>
      </c>
      <c r="F30" s="155" t="s">
        <v>151</v>
      </c>
      <c r="G30" s="402"/>
      <c r="H30" s="402"/>
      <c r="I30" s="24"/>
      <c r="J30" s="11"/>
      <c r="K30" s="11"/>
      <c r="M30" s="22"/>
      <c r="N30" s="22"/>
      <c r="O30" s="22"/>
      <c r="P30" s="22"/>
      <c r="Q30" s="22"/>
      <c r="R30" s="22"/>
      <c r="S30" s="22"/>
      <c r="T30" s="406"/>
      <c r="U30" s="406"/>
      <c r="V30" s="406"/>
      <c r="W30" s="22"/>
      <c r="X30" s="11"/>
    </row>
    <row r="31" spans="1:24" s="25" customFormat="1" ht="16.5" customHeight="1">
      <c r="A31" s="155" t="s">
        <v>156</v>
      </c>
      <c r="B31" s="155"/>
      <c r="C31" s="155">
        <v>1</v>
      </c>
      <c r="D31" s="155">
        <v>2</v>
      </c>
      <c r="E31" s="155">
        <v>3</v>
      </c>
      <c r="F31" s="155">
        <v>4</v>
      </c>
      <c r="G31" s="155">
        <v>5</v>
      </c>
      <c r="H31" s="155">
        <v>6</v>
      </c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406"/>
      <c r="U31" s="406"/>
      <c r="V31" s="406"/>
      <c r="W31" s="22"/>
      <c r="X31" s="22"/>
    </row>
    <row r="32" spans="1:24" s="25" customFormat="1" ht="42" customHeight="1">
      <c r="A32" s="130" t="s">
        <v>275</v>
      </c>
      <c r="B32" s="155">
        <v>1</v>
      </c>
      <c r="C32" s="133"/>
      <c r="D32" s="133"/>
      <c r="E32" s="133"/>
      <c r="F32" s="133"/>
      <c r="G32" s="133"/>
      <c r="H32" s="133"/>
      <c r="I32" s="14"/>
      <c r="J32" s="16"/>
      <c r="K32" s="16"/>
      <c r="L32" s="22"/>
      <c r="M32" s="22"/>
      <c r="N32" s="22"/>
      <c r="O32" s="22"/>
      <c r="P32" s="22"/>
      <c r="Q32" s="22"/>
      <c r="R32" s="22"/>
      <c r="S32" s="22"/>
      <c r="T32" s="399"/>
      <c r="U32" s="399"/>
      <c r="V32" s="399"/>
      <c r="W32" s="22"/>
      <c r="X32" s="22"/>
    </row>
    <row r="33" spans="1:25" s="15" customFormat="1" ht="42" customHeight="1">
      <c r="A33" s="160" t="s">
        <v>276</v>
      </c>
      <c r="B33" s="155" t="s">
        <v>277</v>
      </c>
      <c r="C33" s="38"/>
      <c r="D33" s="38"/>
      <c r="E33" s="38"/>
      <c r="F33" s="38"/>
      <c r="G33" s="38"/>
      <c r="H33" s="38"/>
      <c r="I33" s="16"/>
      <c r="J33" s="16"/>
      <c r="K33" s="22"/>
      <c r="L33" s="22"/>
      <c r="M33" s="22"/>
      <c r="N33" s="22"/>
      <c r="O33" s="22"/>
      <c r="P33" s="16"/>
      <c r="Q33" s="16"/>
      <c r="R33" s="16"/>
      <c r="S33" s="16"/>
      <c r="T33" s="16"/>
      <c r="U33" s="397"/>
      <c r="V33" s="397"/>
      <c r="W33" s="397"/>
      <c r="X33" s="22"/>
      <c r="Y33" s="18"/>
    </row>
    <row r="34" spans="1:25" s="15" customFormat="1" ht="52.5" customHeight="1">
      <c r="A34" s="160" t="s">
        <v>278</v>
      </c>
      <c r="B34" s="155" t="s">
        <v>279</v>
      </c>
      <c r="C34" s="38"/>
      <c r="D34" s="38"/>
      <c r="E34" s="38"/>
      <c r="F34" s="38"/>
      <c r="G34" s="38"/>
      <c r="H34" s="38"/>
      <c r="I34" s="16"/>
      <c r="J34" s="16"/>
      <c r="K34" s="22"/>
      <c r="L34" s="22"/>
      <c r="M34" s="22"/>
      <c r="N34" s="22"/>
      <c r="O34" s="22"/>
      <c r="P34" s="16"/>
      <c r="Q34" s="16"/>
      <c r="R34" s="16"/>
      <c r="S34" s="16"/>
      <c r="T34" s="16"/>
      <c r="U34" s="153"/>
      <c r="V34" s="153"/>
      <c r="W34" s="153"/>
      <c r="X34" s="22"/>
      <c r="Y34" s="18"/>
    </row>
    <row r="35" spans="1:25" s="15" customFormat="1" ht="51" customHeight="1">
      <c r="A35" s="160" t="s">
        <v>280</v>
      </c>
      <c r="B35" s="155" t="s">
        <v>281</v>
      </c>
      <c r="C35" s="38"/>
      <c r="D35" s="38"/>
      <c r="E35" s="38"/>
      <c r="F35" s="38"/>
      <c r="G35" s="38"/>
      <c r="H35" s="38"/>
      <c r="I35" s="16"/>
      <c r="J35" s="16"/>
      <c r="K35" s="22"/>
      <c r="L35" s="22"/>
      <c r="M35" s="22"/>
      <c r="N35" s="22"/>
      <c r="O35" s="22"/>
      <c r="P35" s="16"/>
      <c r="Q35" s="16"/>
      <c r="R35" s="16"/>
      <c r="S35" s="16"/>
      <c r="T35" s="16"/>
      <c r="U35" s="153"/>
      <c r="V35" s="153"/>
      <c r="W35" s="153"/>
      <c r="X35" s="22"/>
      <c r="Y35" s="18"/>
    </row>
    <row r="36" spans="1:25" s="15" customFormat="1" ht="42" customHeight="1">
      <c r="A36" s="160" t="s">
        <v>282</v>
      </c>
      <c r="B36" s="155" t="s">
        <v>283</v>
      </c>
      <c r="C36" s="38"/>
      <c r="D36" s="38"/>
      <c r="E36" s="38"/>
      <c r="F36" s="38"/>
      <c r="G36" s="38"/>
      <c r="H36" s="38"/>
      <c r="I36" s="16"/>
      <c r="J36" s="16"/>
      <c r="K36" s="22"/>
      <c r="L36" s="22"/>
      <c r="M36" s="22"/>
      <c r="N36" s="22"/>
      <c r="O36" s="22"/>
      <c r="P36" s="16"/>
      <c r="Q36" s="16"/>
      <c r="R36" s="16"/>
      <c r="S36" s="16"/>
      <c r="T36" s="16"/>
      <c r="U36" s="153"/>
      <c r="V36" s="153"/>
      <c r="W36" s="153"/>
      <c r="X36" s="22"/>
      <c r="Y36" s="18"/>
    </row>
    <row r="37" spans="1:25" s="15" customFormat="1" ht="42" customHeight="1">
      <c r="A37" s="160" t="s">
        <v>284</v>
      </c>
      <c r="B37" s="155" t="s">
        <v>285</v>
      </c>
      <c r="C37" s="38"/>
      <c r="D37" s="38"/>
      <c r="E37" s="38"/>
      <c r="F37" s="38"/>
      <c r="G37" s="38"/>
      <c r="H37" s="38"/>
      <c r="I37" s="16"/>
      <c r="J37" s="16"/>
      <c r="K37" s="22"/>
      <c r="L37" s="22"/>
      <c r="M37" s="22"/>
      <c r="N37" s="22"/>
      <c r="O37" s="22"/>
      <c r="P37" s="16"/>
      <c r="Q37" s="16"/>
      <c r="R37" s="16"/>
      <c r="S37" s="16"/>
      <c r="T37" s="16"/>
      <c r="U37" s="153"/>
      <c r="V37" s="153"/>
      <c r="W37" s="153"/>
      <c r="X37" s="22"/>
      <c r="Y37" s="18"/>
    </row>
    <row r="38" spans="1:25" s="15" customFormat="1" ht="13.5" customHeight="1">
      <c r="A38" s="131"/>
      <c r="B38" s="123"/>
      <c r="C38" s="41"/>
      <c r="D38" s="41"/>
      <c r="E38" s="41"/>
      <c r="F38" s="41"/>
      <c r="G38" s="41"/>
      <c r="H38" s="14"/>
      <c r="I38" s="16"/>
      <c r="J38" s="16"/>
      <c r="K38" s="22"/>
      <c r="L38" s="22"/>
      <c r="M38" s="22"/>
      <c r="N38" s="22"/>
      <c r="O38" s="22"/>
      <c r="P38" s="16"/>
      <c r="Q38" s="16"/>
      <c r="R38" s="16"/>
      <c r="S38" s="16"/>
      <c r="T38" s="16"/>
      <c r="U38" s="153"/>
      <c r="V38" s="153"/>
      <c r="W38" s="153"/>
      <c r="X38" s="22"/>
      <c r="Y38" s="18"/>
    </row>
    <row r="39" spans="1:15" ht="17.25" customHeight="1">
      <c r="A39" s="435" t="s">
        <v>343</v>
      </c>
      <c r="B39" s="435"/>
      <c r="C39" s="435"/>
      <c r="D39" s="435"/>
      <c r="E39" s="435"/>
      <c r="F39" s="435"/>
      <c r="G39" s="435"/>
      <c r="H39" s="435"/>
      <c r="I39" s="435"/>
      <c r="J39" s="435"/>
      <c r="K39" s="435"/>
      <c r="L39" s="435"/>
      <c r="M39" s="435"/>
      <c r="N39" s="435"/>
      <c r="O39" s="435"/>
    </row>
  </sheetData>
  <sheetProtection/>
  <mergeCells count="55">
    <mergeCell ref="A39:O39"/>
    <mergeCell ref="P20:R20"/>
    <mergeCell ref="I18:I19"/>
    <mergeCell ref="J18:J19"/>
    <mergeCell ref="D18:D19"/>
    <mergeCell ref="B28:B30"/>
    <mergeCell ref="C28:C30"/>
    <mergeCell ref="A17:A19"/>
    <mergeCell ref="A28:A30"/>
    <mergeCell ref="E29:F29"/>
    <mergeCell ref="T15:V15"/>
    <mergeCell ref="A14:N14"/>
    <mergeCell ref="A16:M16"/>
    <mergeCell ref="K6:K7"/>
    <mergeCell ref="L6:L7"/>
    <mergeCell ref="D6:D7"/>
    <mergeCell ref="E6:G6"/>
    <mergeCell ref="H6:H7"/>
    <mergeCell ref="I6:I7"/>
    <mergeCell ref="M6:N6"/>
    <mergeCell ref="T26:V26"/>
    <mergeCell ref="J6:J7"/>
    <mergeCell ref="U25:W25"/>
    <mergeCell ref="P19:R19"/>
    <mergeCell ref="T13:X13"/>
    <mergeCell ref="M26:O26"/>
    <mergeCell ref="F17:L17"/>
    <mergeCell ref="T14:W14"/>
    <mergeCell ref="P18:R18"/>
    <mergeCell ref="K18:K19"/>
    <mergeCell ref="P17:R17"/>
    <mergeCell ref="D17:E17"/>
    <mergeCell ref="C17:C19"/>
    <mergeCell ref="A15:M15"/>
    <mergeCell ref="B17:B19"/>
    <mergeCell ref="B6:B7"/>
    <mergeCell ref="A26:L26"/>
    <mergeCell ref="F2:J2"/>
    <mergeCell ref="F18:H18"/>
    <mergeCell ref="L18:L19"/>
    <mergeCell ref="T31:V31"/>
    <mergeCell ref="D28:G28"/>
    <mergeCell ref="A6:A7"/>
    <mergeCell ref="C6:C7"/>
    <mergeCell ref="E18:E19"/>
    <mergeCell ref="T16:V16"/>
    <mergeCell ref="U33:W33"/>
    <mergeCell ref="A27:L27"/>
    <mergeCell ref="T27:V27"/>
    <mergeCell ref="H28:H30"/>
    <mergeCell ref="T28:V29"/>
    <mergeCell ref="D29:D30"/>
    <mergeCell ref="T30:V30"/>
    <mergeCell ref="T32:V32"/>
    <mergeCell ref="G29:G30"/>
  </mergeCells>
  <printOptions/>
  <pageMargins left="0.8661417322834646" right="0.15748031496062992" top="0.7874015748031497" bottom="0.1968503937007874" header="0" footer="0"/>
  <pageSetup fitToHeight="1" fitToWidth="1" horizontalDpi="600" verticalDpi="600" orientation="landscape" paperSize="9" scale="40" r:id="rId1"/>
  <ignoredErrors>
    <ignoredError sqref="B33:B3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tabColor indexed="26"/>
  </sheetPr>
  <dimension ref="A1:AW67"/>
  <sheetViews>
    <sheetView showGridLines="0" zoomScale="30" zoomScaleNormal="30" zoomScaleSheetLayoutView="20"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Z27" sqref="Z27"/>
    </sheetView>
  </sheetViews>
  <sheetFormatPr defaultColWidth="9.140625" defaultRowHeight="12.75"/>
  <cols>
    <col min="1" max="1" width="9.140625" style="6" customWidth="1"/>
    <col min="2" max="2" width="9.421875" style="6" customWidth="1"/>
    <col min="3" max="3" width="48.28125" style="6" customWidth="1"/>
    <col min="4" max="4" width="22.7109375" style="10" customWidth="1"/>
    <col min="5" max="5" width="6.421875" style="103" customWidth="1"/>
    <col min="6" max="6" width="16.7109375" style="6" customWidth="1"/>
    <col min="7" max="7" width="15.28125" style="6" customWidth="1"/>
    <col min="8" max="8" width="14.140625" style="6" customWidth="1"/>
    <col min="9" max="9" width="13.421875" style="6" customWidth="1"/>
    <col min="10" max="10" width="15.28125" style="6" customWidth="1"/>
    <col min="11" max="11" width="15.7109375" style="6" customWidth="1"/>
    <col min="12" max="13" width="12.140625" style="6" customWidth="1"/>
    <col min="14" max="14" width="14.28125" style="6" customWidth="1"/>
    <col min="15" max="15" width="14.140625" style="6" customWidth="1"/>
    <col min="16" max="16" width="14.00390625" style="6" customWidth="1"/>
    <col min="17" max="17" width="12.57421875" style="6" customWidth="1"/>
    <col min="18" max="19" width="12.28125" style="6" customWidth="1"/>
    <col min="20" max="20" width="13.140625" style="6" customWidth="1"/>
    <col min="21" max="21" width="12.57421875" style="6" customWidth="1"/>
    <col min="22" max="22" width="15.140625" style="6" customWidth="1"/>
    <col min="23" max="23" width="14.57421875" style="6" customWidth="1"/>
    <col min="24" max="24" width="16.00390625" style="6" customWidth="1"/>
    <col min="25" max="30" width="13.421875" style="6" customWidth="1"/>
    <col min="31" max="31" width="13.140625" style="6" customWidth="1"/>
    <col min="32" max="32" width="12.421875" style="6" customWidth="1"/>
    <col min="33" max="33" width="14.28125" style="6" customWidth="1"/>
    <col min="34" max="34" width="14.140625" style="6" customWidth="1"/>
    <col min="35" max="35" width="16.8515625" style="6" customWidth="1"/>
    <col min="36" max="36" width="13.57421875" style="6" customWidth="1"/>
    <col min="37" max="37" width="12.28125" style="6" customWidth="1"/>
    <col min="38" max="38" width="15.57421875" style="6" customWidth="1"/>
    <col min="39" max="39" width="17.57421875" style="6" customWidth="1"/>
    <col min="40" max="40" width="13.140625" style="6" customWidth="1"/>
    <col min="41" max="41" width="13.421875" style="6" customWidth="1"/>
    <col min="42" max="42" width="12.57421875" style="6" customWidth="1"/>
    <col min="43" max="43" width="10.8515625" style="6" customWidth="1"/>
    <col min="44" max="44" width="11.57421875" style="6" customWidth="1"/>
    <col min="45" max="45" width="16.00390625" style="6" customWidth="1"/>
    <col min="46" max="47" width="11.57421875" style="6" customWidth="1"/>
    <col min="48" max="16384" width="9.140625" style="6" customWidth="1"/>
  </cols>
  <sheetData>
    <row r="1" spans="4:5" ht="12.75" customHeight="1">
      <c r="D1" s="89"/>
      <c r="E1" s="101"/>
    </row>
    <row r="2" spans="2:34" ht="24" customHeight="1">
      <c r="B2" s="147" t="s">
        <v>130</v>
      </c>
      <c r="C2" s="94"/>
      <c r="D2" s="78"/>
      <c r="E2" s="102"/>
      <c r="F2" s="148" t="str">
        <f>IF('Титул ф.6'!D23=0," ",'Титул ф.6'!D23)</f>
        <v>Нижегородский областной суд </v>
      </c>
      <c r="G2" s="95"/>
      <c r="H2" s="91"/>
      <c r="I2" s="91"/>
      <c r="J2" s="91"/>
      <c r="K2" s="92"/>
      <c r="L2" s="92"/>
      <c r="M2" s="92"/>
      <c r="N2" s="93"/>
      <c r="O2" s="90"/>
      <c r="P2" s="90"/>
      <c r="Q2" s="90"/>
      <c r="R2" s="90"/>
      <c r="S2" s="90"/>
      <c r="T2" s="90"/>
      <c r="AE2" s="81"/>
      <c r="AG2" s="104"/>
      <c r="AH2" s="104"/>
    </row>
    <row r="3" spans="1:38" s="15" customFormat="1" ht="73.5" customHeight="1">
      <c r="A3" s="456" t="s">
        <v>344</v>
      </c>
      <c r="B3" s="456"/>
      <c r="C3" s="456"/>
      <c r="D3" s="456"/>
      <c r="E3" s="456"/>
      <c r="F3" s="456"/>
      <c r="G3" s="456"/>
      <c r="H3" s="456"/>
      <c r="I3" s="456"/>
      <c r="J3" s="456"/>
      <c r="K3" s="456"/>
      <c r="L3" s="456"/>
      <c r="M3" s="456"/>
      <c r="N3" s="456"/>
      <c r="O3" s="456"/>
      <c r="P3" s="456"/>
      <c r="Q3" s="456"/>
      <c r="R3" s="456"/>
      <c r="S3" s="456"/>
      <c r="T3" s="456"/>
      <c r="U3" s="456"/>
      <c r="V3" s="456"/>
      <c r="W3" s="456"/>
      <c r="X3" s="456"/>
      <c r="Y3" s="456"/>
      <c r="Z3" s="456"/>
      <c r="AA3" s="456"/>
      <c r="AB3" s="456"/>
      <c r="AC3" s="456"/>
      <c r="AD3" s="456"/>
      <c r="AE3" s="456"/>
      <c r="AF3" s="456"/>
      <c r="AG3" s="456"/>
      <c r="AH3" s="456"/>
      <c r="AI3" s="456"/>
      <c r="AJ3" s="456"/>
      <c r="AK3" s="456"/>
      <c r="AL3" s="456"/>
    </row>
    <row r="4" spans="1:33" s="18" customFormat="1" ht="33.75" customHeight="1">
      <c r="A4" s="458" t="s">
        <v>404</v>
      </c>
      <c r="B4" s="458"/>
      <c r="C4" s="458"/>
      <c r="D4" s="458"/>
      <c r="E4" s="458"/>
      <c r="F4" s="458"/>
      <c r="G4" s="458"/>
      <c r="H4" s="458"/>
      <c r="I4" s="458"/>
      <c r="J4" s="458"/>
      <c r="K4" s="458"/>
      <c r="L4" s="458"/>
      <c r="M4" s="458"/>
      <c r="N4" s="458"/>
      <c r="O4" s="458"/>
      <c r="P4" s="458"/>
      <c r="Q4" s="458"/>
      <c r="R4" s="458"/>
      <c r="S4" s="458"/>
      <c r="T4" s="458"/>
      <c r="U4" s="458"/>
      <c r="V4" s="458"/>
      <c r="W4" s="458"/>
      <c r="X4" s="458"/>
      <c r="Y4" s="458"/>
      <c r="Z4" s="458"/>
      <c r="AA4" s="458"/>
      <c r="AB4" s="458"/>
      <c r="AC4" s="458"/>
      <c r="AD4" s="458"/>
      <c r="AE4" s="458"/>
      <c r="AF4" s="458"/>
      <c r="AG4" s="458"/>
    </row>
    <row r="5" spans="1:48" s="37" customFormat="1" ht="69" customHeight="1">
      <c r="A5" s="452" t="s">
        <v>152</v>
      </c>
      <c r="B5" s="452"/>
      <c r="C5" s="452"/>
      <c r="D5" s="472" t="s">
        <v>160</v>
      </c>
      <c r="E5" s="411" t="s">
        <v>21</v>
      </c>
      <c r="F5" s="510" t="s">
        <v>537</v>
      </c>
      <c r="G5" s="445" t="s">
        <v>220</v>
      </c>
      <c r="H5" s="445"/>
      <c r="I5" s="445"/>
      <c r="J5" s="445"/>
      <c r="K5" s="445"/>
      <c r="L5" s="445"/>
      <c r="M5" s="445"/>
      <c r="N5" s="445"/>
      <c r="O5" s="445"/>
      <c r="P5" s="445"/>
      <c r="Q5" s="445"/>
      <c r="R5" s="445"/>
      <c r="S5" s="445"/>
      <c r="T5" s="445"/>
      <c r="U5" s="445"/>
      <c r="V5" s="445"/>
      <c r="W5" s="445"/>
      <c r="X5" s="446" t="s">
        <v>219</v>
      </c>
      <c r="Y5" s="447"/>
      <c r="Z5" s="447"/>
      <c r="AA5" s="447"/>
      <c r="AB5" s="447"/>
      <c r="AC5" s="448"/>
      <c r="AD5" s="514" t="s">
        <v>4</v>
      </c>
      <c r="AE5" s="515"/>
      <c r="AF5" s="516" t="s">
        <v>345</v>
      </c>
      <c r="AG5" s="516"/>
      <c r="AH5" s="489" t="s">
        <v>350</v>
      </c>
      <c r="AI5" s="489"/>
      <c r="AJ5" s="501" t="s">
        <v>286</v>
      </c>
      <c r="AK5" s="459" t="s">
        <v>540</v>
      </c>
      <c r="AL5" s="498" t="s">
        <v>409</v>
      </c>
      <c r="AM5" s="498" t="s">
        <v>539</v>
      </c>
      <c r="AN5" s="511" t="s">
        <v>287</v>
      </c>
      <c r="AO5" s="503" t="s">
        <v>355</v>
      </c>
      <c r="AP5" s="504"/>
      <c r="AQ5" s="504"/>
      <c r="AR5" s="504"/>
      <c r="AS5" s="504"/>
      <c r="AT5" s="504"/>
      <c r="AU5" s="505"/>
      <c r="AV5" s="444" t="s">
        <v>316</v>
      </c>
    </row>
    <row r="6" spans="1:48" s="37" customFormat="1" ht="57" customHeight="1">
      <c r="A6" s="452"/>
      <c r="B6" s="452"/>
      <c r="C6" s="452"/>
      <c r="D6" s="472"/>
      <c r="E6" s="411"/>
      <c r="F6" s="444"/>
      <c r="G6" s="449" t="s">
        <v>153</v>
      </c>
      <c r="H6" s="449"/>
      <c r="I6" s="449"/>
      <c r="J6" s="449"/>
      <c r="K6" s="449"/>
      <c r="L6" s="449"/>
      <c r="M6" s="449"/>
      <c r="N6" s="449"/>
      <c r="O6" s="449"/>
      <c r="P6" s="449"/>
      <c r="Q6" s="449"/>
      <c r="R6" s="449" t="s">
        <v>154</v>
      </c>
      <c r="S6" s="449"/>
      <c r="T6" s="449"/>
      <c r="U6" s="449"/>
      <c r="V6" s="449"/>
      <c r="W6" s="449"/>
      <c r="X6" s="485" t="s">
        <v>153</v>
      </c>
      <c r="Y6" s="486"/>
      <c r="Z6" s="486"/>
      <c r="AA6" s="486"/>
      <c r="AB6" s="487"/>
      <c r="AC6" s="443" t="s">
        <v>5</v>
      </c>
      <c r="AD6" s="438" t="s">
        <v>249</v>
      </c>
      <c r="AE6" s="438" t="s">
        <v>6</v>
      </c>
      <c r="AF6" s="501" t="s">
        <v>143</v>
      </c>
      <c r="AG6" s="444" t="s">
        <v>288</v>
      </c>
      <c r="AH6" s="459" t="s">
        <v>351</v>
      </c>
      <c r="AI6" s="459" t="s">
        <v>541</v>
      </c>
      <c r="AJ6" s="499"/>
      <c r="AK6" s="460"/>
      <c r="AL6" s="499"/>
      <c r="AM6" s="499"/>
      <c r="AN6" s="512"/>
      <c r="AO6" s="506" t="s">
        <v>538</v>
      </c>
      <c r="AP6" s="459" t="s">
        <v>356</v>
      </c>
      <c r="AQ6" s="461" t="s">
        <v>357</v>
      </c>
      <c r="AR6" s="460" t="s">
        <v>289</v>
      </c>
      <c r="AS6" s="459" t="s">
        <v>352</v>
      </c>
      <c r="AT6" s="459" t="s">
        <v>353</v>
      </c>
      <c r="AU6" s="459" t="s">
        <v>354</v>
      </c>
      <c r="AV6" s="444"/>
    </row>
    <row r="7" spans="1:48" s="37" customFormat="1" ht="87.75" customHeight="1">
      <c r="A7" s="452"/>
      <c r="B7" s="452"/>
      <c r="C7" s="452"/>
      <c r="D7" s="472"/>
      <c r="E7" s="411"/>
      <c r="F7" s="444"/>
      <c r="G7" s="444" t="s">
        <v>290</v>
      </c>
      <c r="H7" s="457" t="s">
        <v>291</v>
      </c>
      <c r="I7" s="457"/>
      <c r="J7" s="444" t="s">
        <v>292</v>
      </c>
      <c r="K7" s="449" t="s">
        <v>155</v>
      </c>
      <c r="L7" s="449"/>
      <c r="M7" s="449"/>
      <c r="N7" s="449"/>
      <c r="O7" s="444" t="s">
        <v>293</v>
      </c>
      <c r="P7" s="444" t="s">
        <v>294</v>
      </c>
      <c r="Q7" s="450" t="s">
        <v>295</v>
      </c>
      <c r="R7" s="449" t="s">
        <v>7</v>
      </c>
      <c r="S7" s="449"/>
      <c r="T7" s="449"/>
      <c r="U7" s="449" t="s">
        <v>296</v>
      </c>
      <c r="V7" s="449"/>
      <c r="W7" s="444" t="s">
        <v>297</v>
      </c>
      <c r="X7" s="438" t="s">
        <v>298</v>
      </c>
      <c r="Y7" s="438" t="s">
        <v>8</v>
      </c>
      <c r="Z7" s="438" t="s">
        <v>299</v>
      </c>
      <c r="AA7" s="438" t="s">
        <v>155</v>
      </c>
      <c r="AB7" s="438" t="s">
        <v>300</v>
      </c>
      <c r="AC7" s="443"/>
      <c r="AD7" s="502"/>
      <c r="AE7" s="502"/>
      <c r="AF7" s="499"/>
      <c r="AG7" s="444"/>
      <c r="AH7" s="460"/>
      <c r="AI7" s="460"/>
      <c r="AJ7" s="499"/>
      <c r="AK7" s="460"/>
      <c r="AL7" s="499"/>
      <c r="AM7" s="499"/>
      <c r="AN7" s="512"/>
      <c r="AO7" s="506"/>
      <c r="AP7" s="460"/>
      <c r="AQ7" s="488"/>
      <c r="AR7" s="460"/>
      <c r="AS7" s="460"/>
      <c r="AT7" s="460"/>
      <c r="AU7" s="460"/>
      <c r="AV7" s="444"/>
    </row>
    <row r="8" spans="1:48" s="37" customFormat="1" ht="267" customHeight="1">
      <c r="A8" s="452"/>
      <c r="B8" s="452"/>
      <c r="C8" s="452"/>
      <c r="D8" s="472"/>
      <c r="E8" s="411"/>
      <c r="F8" s="444"/>
      <c r="G8" s="444"/>
      <c r="H8" s="166" t="s">
        <v>9</v>
      </c>
      <c r="I8" s="166" t="s">
        <v>301</v>
      </c>
      <c r="J8" s="444"/>
      <c r="K8" s="166" t="s">
        <v>302</v>
      </c>
      <c r="L8" s="166" t="s">
        <v>269</v>
      </c>
      <c r="M8" s="166" t="s">
        <v>303</v>
      </c>
      <c r="N8" s="166" t="s">
        <v>144</v>
      </c>
      <c r="O8" s="444"/>
      <c r="P8" s="444"/>
      <c r="Q8" s="450"/>
      <c r="R8" s="166" t="s">
        <v>304</v>
      </c>
      <c r="S8" s="166" t="s">
        <v>10</v>
      </c>
      <c r="T8" s="166" t="s">
        <v>305</v>
      </c>
      <c r="U8" s="166" t="s">
        <v>10</v>
      </c>
      <c r="V8" s="166" t="s">
        <v>305</v>
      </c>
      <c r="W8" s="444"/>
      <c r="X8" s="439"/>
      <c r="Y8" s="439"/>
      <c r="Z8" s="439"/>
      <c r="AA8" s="439"/>
      <c r="AB8" s="439"/>
      <c r="AC8" s="443"/>
      <c r="AD8" s="439"/>
      <c r="AE8" s="439"/>
      <c r="AF8" s="500"/>
      <c r="AG8" s="444"/>
      <c r="AH8" s="461"/>
      <c r="AI8" s="461"/>
      <c r="AJ8" s="500"/>
      <c r="AK8" s="461"/>
      <c r="AL8" s="500"/>
      <c r="AM8" s="500"/>
      <c r="AN8" s="513"/>
      <c r="AO8" s="507"/>
      <c r="AP8" s="461"/>
      <c r="AQ8" s="488"/>
      <c r="AR8" s="461"/>
      <c r="AS8" s="461"/>
      <c r="AT8" s="461"/>
      <c r="AU8" s="461"/>
      <c r="AV8" s="444"/>
    </row>
    <row r="9" spans="1:48" s="100" customFormat="1" ht="21.75" customHeight="1">
      <c r="A9" s="451" t="s">
        <v>156</v>
      </c>
      <c r="B9" s="451"/>
      <c r="C9" s="451"/>
      <c r="D9" s="96" t="s">
        <v>157</v>
      </c>
      <c r="E9" s="97"/>
      <c r="F9" s="98">
        <v>1</v>
      </c>
      <c r="G9" s="98">
        <v>2</v>
      </c>
      <c r="H9" s="98">
        <v>3</v>
      </c>
      <c r="I9" s="98">
        <v>4</v>
      </c>
      <c r="J9" s="99">
        <v>5</v>
      </c>
      <c r="K9" s="99">
        <v>6</v>
      </c>
      <c r="L9" s="99">
        <v>7</v>
      </c>
      <c r="M9" s="98">
        <v>8</v>
      </c>
      <c r="N9" s="98">
        <v>9</v>
      </c>
      <c r="O9" s="98">
        <v>10</v>
      </c>
      <c r="P9" s="98">
        <v>11</v>
      </c>
      <c r="Q9" s="99">
        <v>12</v>
      </c>
      <c r="R9" s="98">
        <v>13</v>
      </c>
      <c r="S9" s="99">
        <v>14</v>
      </c>
      <c r="T9" s="99">
        <v>15</v>
      </c>
      <c r="U9" s="98">
        <v>16</v>
      </c>
      <c r="V9" s="98">
        <v>17</v>
      </c>
      <c r="W9" s="98">
        <v>18</v>
      </c>
      <c r="X9" s="98">
        <v>19</v>
      </c>
      <c r="Y9" s="98">
        <v>20</v>
      </c>
      <c r="Z9" s="98">
        <v>21</v>
      </c>
      <c r="AA9" s="98">
        <v>22</v>
      </c>
      <c r="AB9" s="99">
        <v>23</v>
      </c>
      <c r="AC9" s="98">
        <v>24</v>
      </c>
      <c r="AD9" s="98">
        <v>25</v>
      </c>
      <c r="AE9" s="98">
        <v>26</v>
      </c>
      <c r="AF9" s="98">
        <v>27</v>
      </c>
      <c r="AG9" s="98">
        <v>28</v>
      </c>
      <c r="AH9" s="98">
        <v>29</v>
      </c>
      <c r="AI9" s="98">
        <v>30</v>
      </c>
      <c r="AJ9" s="98">
        <v>31</v>
      </c>
      <c r="AK9" s="98">
        <v>32</v>
      </c>
      <c r="AL9" s="98">
        <v>33</v>
      </c>
      <c r="AM9" s="98">
        <v>34</v>
      </c>
      <c r="AN9" s="98">
        <v>35</v>
      </c>
      <c r="AO9" s="98">
        <v>36</v>
      </c>
      <c r="AP9" s="98">
        <v>37</v>
      </c>
      <c r="AQ9" s="98">
        <v>38</v>
      </c>
      <c r="AR9" s="99">
        <v>39</v>
      </c>
      <c r="AS9" s="99">
        <v>40</v>
      </c>
      <c r="AT9" s="99">
        <v>41</v>
      </c>
      <c r="AU9" s="99">
        <v>42</v>
      </c>
      <c r="AV9" s="99">
        <v>43</v>
      </c>
    </row>
    <row r="10" spans="1:48" s="100" customFormat="1" ht="69.75" customHeight="1">
      <c r="A10" s="453" t="s">
        <v>358</v>
      </c>
      <c r="B10" s="454"/>
      <c r="C10" s="455"/>
      <c r="D10" s="96"/>
      <c r="E10" s="197">
        <v>1</v>
      </c>
      <c r="F10" s="307"/>
      <c r="G10" s="307"/>
      <c r="H10" s="307"/>
      <c r="I10" s="307"/>
      <c r="J10" s="307"/>
      <c r="K10" s="307"/>
      <c r="L10" s="307"/>
      <c r="M10" s="307"/>
      <c r="N10" s="307"/>
      <c r="O10" s="307"/>
      <c r="P10" s="307"/>
      <c r="Q10" s="307"/>
      <c r="R10" s="307"/>
      <c r="S10" s="307"/>
      <c r="T10" s="307"/>
      <c r="U10" s="307"/>
      <c r="V10" s="307"/>
      <c r="W10" s="307"/>
      <c r="X10" s="307"/>
      <c r="Y10" s="307"/>
      <c r="Z10" s="307"/>
      <c r="AA10" s="307"/>
      <c r="AB10" s="307"/>
      <c r="AC10" s="307"/>
      <c r="AD10" s="307"/>
      <c r="AE10" s="307"/>
      <c r="AF10" s="307"/>
      <c r="AG10" s="314">
        <v>2</v>
      </c>
      <c r="AH10" s="314"/>
      <c r="AI10" s="314">
        <v>1</v>
      </c>
      <c r="AJ10" s="314"/>
      <c r="AK10" s="315"/>
      <c r="AL10" s="315"/>
      <c r="AM10" s="314">
        <v>58</v>
      </c>
      <c r="AN10" s="314">
        <v>61</v>
      </c>
      <c r="AO10" s="315"/>
      <c r="AP10" s="315"/>
      <c r="AQ10" s="315"/>
      <c r="AR10" s="315"/>
      <c r="AS10" s="315"/>
      <c r="AT10" s="315"/>
      <c r="AU10" s="315"/>
      <c r="AV10" s="314">
        <v>3</v>
      </c>
    </row>
    <row r="11" spans="1:48" ht="51.75" customHeight="1">
      <c r="A11" s="437" t="s">
        <v>158</v>
      </c>
      <c r="B11" s="437"/>
      <c r="C11" s="437"/>
      <c r="D11" s="161">
        <v>105</v>
      </c>
      <c r="E11" s="197">
        <v>2</v>
      </c>
      <c r="F11" s="307"/>
      <c r="G11" s="307"/>
      <c r="H11" s="307"/>
      <c r="I11" s="307"/>
      <c r="J11" s="307"/>
      <c r="K11" s="307"/>
      <c r="L11" s="307"/>
      <c r="M11" s="307"/>
      <c r="N11" s="307"/>
      <c r="O11" s="307"/>
      <c r="P11" s="307"/>
      <c r="Q11" s="307"/>
      <c r="R11" s="307"/>
      <c r="S11" s="307"/>
      <c r="T11" s="307"/>
      <c r="U11" s="307"/>
      <c r="V11" s="307"/>
      <c r="W11" s="307"/>
      <c r="X11" s="307"/>
      <c r="Y11" s="307"/>
      <c r="Z11" s="307"/>
      <c r="AA11" s="307"/>
      <c r="AB11" s="307"/>
      <c r="AC11" s="307"/>
      <c r="AD11" s="307"/>
      <c r="AE11" s="307"/>
      <c r="AF11" s="307"/>
      <c r="AG11" s="314"/>
      <c r="AH11" s="314"/>
      <c r="AI11" s="314"/>
      <c r="AJ11" s="314"/>
      <c r="AK11" s="315"/>
      <c r="AL11" s="315"/>
      <c r="AM11" s="314">
        <v>18</v>
      </c>
      <c r="AN11" s="314">
        <v>18</v>
      </c>
      <c r="AO11" s="315"/>
      <c r="AP11" s="315"/>
      <c r="AQ11" s="315"/>
      <c r="AR11" s="315"/>
      <c r="AS11" s="315"/>
      <c r="AT11" s="315"/>
      <c r="AU11" s="315"/>
      <c r="AV11" s="314"/>
    </row>
    <row r="12" spans="1:48" ht="42" customHeight="1">
      <c r="A12" s="437" t="s">
        <v>159</v>
      </c>
      <c r="B12" s="437"/>
      <c r="C12" s="437"/>
      <c r="D12" s="196" t="s">
        <v>370</v>
      </c>
      <c r="E12" s="197">
        <v>3</v>
      </c>
      <c r="F12" s="307"/>
      <c r="G12" s="307"/>
      <c r="H12" s="307"/>
      <c r="I12" s="307"/>
      <c r="J12" s="307"/>
      <c r="K12" s="307"/>
      <c r="L12" s="307"/>
      <c r="M12" s="307"/>
      <c r="N12" s="307"/>
      <c r="O12" s="307"/>
      <c r="P12" s="307"/>
      <c r="Q12" s="307"/>
      <c r="R12" s="307"/>
      <c r="S12" s="307"/>
      <c r="T12" s="307"/>
      <c r="U12" s="307"/>
      <c r="V12" s="307"/>
      <c r="W12" s="307"/>
      <c r="X12" s="307"/>
      <c r="Y12" s="307"/>
      <c r="Z12" s="307"/>
      <c r="AA12" s="307"/>
      <c r="AB12" s="307"/>
      <c r="AC12" s="307"/>
      <c r="AD12" s="307"/>
      <c r="AE12" s="307"/>
      <c r="AF12" s="307"/>
      <c r="AG12" s="314"/>
      <c r="AH12" s="314"/>
      <c r="AI12" s="314"/>
      <c r="AJ12" s="314"/>
      <c r="AK12" s="315"/>
      <c r="AL12" s="315"/>
      <c r="AM12" s="314"/>
      <c r="AN12" s="314"/>
      <c r="AO12" s="315"/>
      <c r="AP12" s="315"/>
      <c r="AQ12" s="315"/>
      <c r="AR12" s="315"/>
      <c r="AS12" s="315"/>
      <c r="AT12" s="315"/>
      <c r="AU12" s="315"/>
      <c r="AV12" s="314"/>
    </row>
    <row r="13" spans="1:48" ht="60.75" customHeight="1">
      <c r="A13" s="437" t="s">
        <v>51</v>
      </c>
      <c r="B13" s="437"/>
      <c r="C13" s="437"/>
      <c r="D13" s="161" t="s">
        <v>52</v>
      </c>
      <c r="E13" s="197">
        <v>4</v>
      </c>
      <c r="F13" s="307"/>
      <c r="G13" s="307"/>
      <c r="H13" s="307"/>
      <c r="I13" s="307"/>
      <c r="J13" s="307"/>
      <c r="K13" s="307"/>
      <c r="L13" s="307"/>
      <c r="M13" s="307"/>
      <c r="N13" s="307"/>
      <c r="O13" s="307"/>
      <c r="P13" s="307"/>
      <c r="Q13" s="307"/>
      <c r="R13" s="307"/>
      <c r="S13" s="307"/>
      <c r="T13" s="307"/>
      <c r="U13" s="307"/>
      <c r="V13" s="307"/>
      <c r="W13" s="307"/>
      <c r="X13" s="307"/>
      <c r="Y13" s="307"/>
      <c r="Z13" s="307"/>
      <c r="AA13" s="307"/>
      <c r="AB13" s="307"/>
      <c r="AC13" s="307"/>
      <c r="AD13" s="307"/>
      <c r="AE13" s="307"/>
      <c r="AF13" s="307"/>
      <c r="AG13" s="314"/>
      <c r="AH13" s="314"/>
      <c r="AI13" s="314"/>
      <c r="AJ13" s="314"/>
      <c r="AK13" s="315"/>
      <c r="AL13" s="315"/>
      <c r="AM13" s="314"/>
      <c r="AN13" s="314"/>
      <c r="AO13" s="315"/>
      <c r="AP13" s="315"/>
      <c r="AQ13" s="315"/>
      <c r="AR13" s="315"/>
      <c r="AS13" s="315"/>
      <c r="AT13" s="315"/>
      <c r="AU13" s="315"/>
      <c r="AV13" s="314"/>
    </row>
    <row r="14" spans="1:48" ht="63" customHeight="1">
      <c r="A14" s="437" t="s">
        <v>53</v>
      </c>
      <c r="B14" s="437"/>
      <c r="C14" s="437"/>
      <c r="D14" s="161" t="s">
        <v>29</v>
      </c>
      <c r="E14" s="197">
        <v>5</v>
      </c>
      <c r="F14" s="307"/>
      <c r="G14" s="307"/>
      <c r="H14" s="307"/>
      <c r="I14" s="307"/>
      <c r="J14" s="307"/>
      <c r="K14" s="307"/>
      <c r="L14" s="307"/>
      <c r="M14" s="307"/>
      <c r="N14" s="307"/>
      <c r="O14" s="307"/>
      <c r="P14" s="307"/>
      <c r="Q14" s="307"/>
      <c r="R14" s="307"/>
      <c r="S14" s="307"/>
      <c r="T14" s="307"/>
      <c r="U14" s="307"/>
      <c r="V14" s="307"/>
      <c r="W14" s="307"/>
      <c r="X14" s="307"/>
      <c r="Y14" s="307"/>
      <c r="Z14" s="307"/>
      <c r="AA14" s="307"/>
      <c r="AB14" s="307"/>
      <c r="AC14" s="307"/>
      <c r="AD14" s="307"/>
      <c r="AE14" s="307"/>
      <c r="AF14" s="307"/>
      <c r="AG14" s="314"/>
      <c r="AH14" s="314"/>
      <c r="AI14" s="314"/>
      <c r="AJ14" s="314"/>
      <c r="AK14" s="315"/>
      <c r="AL14" s="315"/>
      <c r="AM14" s="314"/>
      <c r="AN14" s="314"/>
      <c r="AO14" s="315"/>
      <c r="AP14" s="315"/>
      <c r="AQ14" s="315"/>
      <c r="AR14" s="315"/>
      <c r="AS14" s="315"/>
      <c r="AT14" s="315"/>
      <c r="AU14" s="315"/>
      <c r="AV14" s="314"/>
    </row>
    <row r="15" spans="1:48" ht="34.5" customHeight="1">
      <c r="A15" s="437" t="s">
        <v>54</v>
      </c>
      <c r="B15" s="437"/>
      <c r="C15" s="437"/>
      <c r="D15" s="161">
        <v>131</v>
      </c>
      <c r="E15" s="197">
        <v>6</v>
      </c>
      <c r="F15" s="307"/>
      <c r="G15" s="307"/>
      <c r="H15" s="307"/>
      <c r="I15" s="307"/>
      <c r="J15" s="307"/>
      <c r="K15" s="307"/>
      <c r="L15" s="307"/>
      <c r="M15" s="307"/>
      <c r="N15" s="307"/>
      <c r="O15" s="307"/>
      <c r="P15" s="307"/>
      <c r="Q15" s="307"/>
      <c r="R15" s="307"/>
      <c r="S15" s="307"/>
      <c r="T15" s="307"/>
      <c r="U15" s="307"/>
      <c r="V15" s="307"/>
      <c r="W15" s="307"/>
      <c r="X15" s="307"/>
      <c r="Y15" s="307"/>
      <c r="Z15" s="307"/>
      <c r="AA15" s="307"/>
      <c r="AB15" s="307"/>
      <c r="AC15" s="307"/>
      <c r="AD15" s="307"/>
      <c r="AE15" s="307"/>
      <c r="AF15" s="307"/>
      <c r="AG15" s="314"/>
      <c r="AH15" s="314"/>
      <c r="AI15" s="314"/>
      <c r="AJ15" s="314"/>
      <c r="AK15" s="315"/>
      <c r="AL15" s="315"/>
      <c r="AM15" s="314"/>
      <c r="AN15" s="314"/>
      <c r="AO15" s="315"/>
      <c r="AP15" s="315"/>
      <c r="AQ15" s="315"/>
      <c r="AR15" s="315"/>
      <c r="AS15" s="315"/>
      <c r="AT15" s="315"/>
      <c r="AU15" s="315"/>
      <c r="AV15" s="314"/>
    </row>
    <row r="16" spans="1:48" ht="78.75" customHeight="1">
      <c r="A16" s="437" t="s">
        <v>55</v>
      </c>
      <c r="B16" s="437"/>
      <c r="C16" s="437"/>
      <c r="D16" s="161" t="s">
        <v>306</v>
      </c>
      <c r="E16" s="197">
        <v>7</v>
      </c>
      <c r="F16" s="307"/>
      <c r="G16" s="307"/>
      <c r="H16" s="307"/>
      <c r="I16" s="307"/>
      <c r="J16" s="307"/>
      <c r="K16" s="307"/>
      <c r="L16" s="307"/>
      <c r="M16" s="307"/>
      <c r="N16" s="307"/>
      <c r="O16" s="307"/>
      <c r="P16" s="307"/>
      <c r="Q16" s="307"/>
      <c r="R16" s="307"/>
      <c r="S16" s="307"/>
      <c r="T16" s="307"/>
      <c r="U16" s="307"/>
      <c r="V16" s="307"/>
      <c r="W16" s="307"/>
      <c r="X16" s="307"/>
      <c r="Y16" s="307"/>
      <c r="Z16" s="307"/>
      <c r="AA16" s="307"/>
      <c r="AB16" s="307"/>
      <c r="AC16" s="307"/>
      <c r="AD16" s="307"/>
      <c r="AE16" s="307"/>
      <c r="AF16" s="307"/>
      <c r="AG16" s="314"/>
      <c r="AH16" s="314"/>
      <c r="AI16" s="314"/>
      <c r="AJ16" s="314"/>
      <c r="AK16" s="315"/>
      <c r="AL16" s="315"/>
      <c r="AM16" s="314">
        <v>2</v>
      </c>
      <c r="AN16" s="314">
        <v>2</v>
      </c>
      <c r="AO16" s="315"/>
      <c r="AP16" s="315"/>
      <c r="AQ16" s="315"/>
      <c r="AR16" s="315"/>
      <c r="AS16" s="315"/>
      <c r="AT16" s="315"/>
      <c r="AU16" s="315"/>
      <c r="AV16" s="314"/>
    </row>
    <row r="17" spans="1:48" ht="34.5" customHeight="1">
      <c r="A17" s="437" t="s">
        <v>56</v>
      </c>
      <c r="B17" s="437"/>
      <c r="C17" s="437"/>
      <c r="D17" s="161">
        <v>158</v>
      </c>
      <c r="E17" s="197">
        <v>8</v>
      </c>
      <c r="F17" s="307"/>
      <c r="G17" s="307"/>
      <c r="H17" s="307"/>
      <c r="I17" s="307"/>
      <c r="J17" s="307"/>
      <c r="K17" s="307"/>
      <c r="L17" s="307"/>
      <c r="M17" s="307"/>
      <c r="N17" s="307"/>
      <c r="O17" s="307"/>
      <c r="P17" s="307"/>
      <c r="Q17" s="307"/>
      <c r="R17" s="307"/>
      <c r="S17" s="307"/>
      <c r="T17" s="307"/>
      <c r="U17" s="307"/>
      <c r="V17" s="307"/>
      <c r="W17" s="307"/>
      <c r="X17" s="307"/>
      <c r="Y17" s="307"/>
      <c r="Z17" s="307"/>
      <c r="AA17" s="307"/>
      <c r="AB17" s="307"/>
      <c r="AC17" s="307"/>
      <c r="AD17" s="307"/>
      <c r="AE17" s="307"/>
      <c r="AF17" s="307"/>
      <c r="AG17" s="314"/>
      <c r="AH17" s="314"/>
      <c r="AI17" s="314"/>
      <c r="AJ17" s="314"/>
      <c r="AK17" s="315"/>
      <c r="AL17" s="315"/>
      <c r="AM17" s="314"/>
      <c r="AN17" s="314"/>
      <c r="AO17" s="315"/>
      <c r="AP17" s="315"/>
      <c r="AQ17" s="315"/>
      <c r="AR17" s="315"/>
      <c r="AS17" s="315"/>
      <c r="AT17" s="315"/>
      <c r="AU17" s="315"/>
      <c r="AV17" s="314"/>
    </row>
    <row r="18" spans="1:48" ht="34.5" customHeight="1">
      <c r="A18" s="469" t="s">
        <v>307</v>
      </c>
      <c r="B18" s="470"/>
      <c r="C18" s="471"/>
      <c r="D18" s="292" t="s">
        <v>308</v>
      </c>
      <c r="E18" s="197">
        <v>9</v>
      </c>
      <c r="F18" s="307"/>
      <c r="G18" s="307"/>
      <c r="H18" s="307"/>
      <c r="I18" s="307"/>
      <c r="J18" s="307"/>
      <c r="K18" s="307"/>
      <c r="L18" s="307"/>
      <c r="M18" s="307"/>
      <c r="N18" s="307"/>
      <c r="O18" s="307"/>
      <c r="P18" s="307"/>
      <c r="Q18" s="307"/>
      <c r="R18" s="307"/>
      <c r="S18" s="307"/>
      <c r="T18" s="307"/>
      <c r="U18" s="307"/>
      <c r="V18" s="307"/>
      <c r="W18" s="307"/>
      <c r="X18" s="307"/>
      <c r="Y18" s="307"/>
      <c r="Z18" s="307"/>
      <c r="AA18" s="307"/>
      <c r="AB18" s="307"/>
      <c r="AC18" s="307"/>
      <c r="AD18" s="307"/>
      <c r="AE18" s="307"/>
      <c r="AF18" s="307"/>
      <c r="AG18" s="314"/>
      <c r="AH18" s="314"/>
      <c r="AI18" s="314"/>
      <c r="AJ18" s="314"/>
      <c r="AK18" s="315"/>
      <c r="AL18" s="315"/>
      <c r="AM18" s="314"/>
      <c r="AN18" s="314"/>
      <c r="AO18" s="315"/>
      <c r="AP18" s="315"/>
      <c r="AQ18" s="315"/>
      <c r="AR18" s="315"/>
      <c r="AS18" s="315"/>
      <c r="AT18" s="315"/>
      <c r="AU18" s="315"/>
      <c r="AV18" s="314"/>
    </row>
    <row r="19" spans="1:48" ht="48" customHeight="1">
      <c r="A19" s="468" t="s">
        <v>60</v>
      </c>
      <c r="B19" s="468"/>
      <c r="C19" s="468"/>
      <c r="D19" s="292" t="s">
        <v>568</v>
      </c>
      <c r="E19" s="197">
        <v>10</v>
      </c>
      <c r="F19" s="307"/>
      <c r="G19" s="307"/>
      <c r="H19" s="307"/>
      <c r="I19" s="307"/>
      <c r="J19" s="307"/>
      <c r="K19" s="307"/>
      <c r="L19" s="307"/>
      <c r="M19" s="307"/>
      <c r="N19" s="307"/>
      <c r="O19" s="307"/>
      <c r="P19" s="307"/>
      <c r="Q19" s="307"/>
      <c r="R19" s="307"/>
      <c r="S19" s="307"/>
      <c r="T19" s="307"/>
      <c r="U19" s="307"/>
      <c r="V19" s="307"/>
      <c r="W19" s="307"/>
      <c r="X19" s="307"/>
      <c r="Y19" s="307"/>
      <c r="Z19" s="307"/>
      <c r="AA19" s="307"/>
      <c r="AB19" s="307"/>
      <c r="AC19" s="307"/>
      <c r="AD19" s="307"/>
      <c r="AE19" s="307"/>
      <c r="AF19" s="307"/>
      <c r="AG19" s="314"/>
      <c r="AH19" s="314"/>
      <c r="AI19" s="314"/>
      <c r="AJ19" s="314"/>
      <c r="AK19" s="315"/>
      <c r="AL19" s="315"/>
      <c r="AM19" s="314">
        <v>5</v>
      </c>
      <c r="AN19" s="314">
        <v>5</v>
      </c>
      <c r="AO19" s="315"/>
      <c r="AP19" s="315"/>
      <c r="AQ19" s="315"/>
      <c r="AR19" s="315"/>
      <c r="AS19" s="315"/>
      <c r="AT19" s="315"/>
      <c r="AU19" s="315"/>
      <c r="AV19" s="314"/>
    </row>
    <row r="20" spans="1:48" ht="35.25" customHeight="1">
      <c r="A20" s="437" t="s">
        <v>61</v>
      </c>
      <c r="B20" s="437"/>
      <c r="C20" s="437"/>
      <c r="D20" s="161">
        <v>160</v>
      </c>
      <c r="E20" s="197">
        <v>11</v>
      </c>
      <c r="F20" s="307"/>
      <c r="G20" s="307"/>
      <c r="H20" s="307"/>
      <c r="I20" s="307"/>
      <c r="J20" s="307"/>
      <c r="K20" s="307"/>
      <c r="L20" s="307"/>
      <c r="M20" s="307"/>
      <c r="N20" s="307"/>
      <c r="O20" s="307"/>
      <c r="P20" s="307"/>
      <c r="Q20" s="307"/>
      <c r="R20" s="307"/>
      <c r="S20" s="307"/>
      <c r="T20" s="307"/>
      <c r="U20" s="307"/>
      <c r="V20" s="307"/>
      <c r="W20" s="307"/>
      <c r="X20" s="307"/>
      <c r="Y20" s="307"/>
      <c r="Z20" s="307"/>
      <c r="AA20" s="307"/>
      <c r="AB20" s="307"/>
      <c r="AC20" s="307"/>
      <c r="AD20" s="307"/>
      <c r="AE20" s="307"/>
      <c r="AF20" s="307"/>
      <c r="AG20" s="314"/>
      <c r="AH20" s="314"/>
      <c r="AI20" s="314"/>
      <c r="AJ20" s="314"/>
      <c r="AK20" s="315"/>
      <c r="AL20" s="315"/>
      <c r="AM20" s="314"/>
      <c r="AN20" s="314"/>
      <c r="AO20" s="315"/>
      <c r="AP20" s="315"/>
      <c r="AQ20" s="315"/>
      <c r="AR20" s="315"/>
      <c r="AS20" s="315"/>
      <c r="AT20" s="315"/>
      <c r="AU20" s="315"/>
      <c r="AV20" s="314"/>
    </row>
    <row r="21" spans="1:48" ht="32.25" customHeight="1">
      <c r="A21" s="440" t="s">
        <v>57</v>
      </c>
      <c r="B21" s="441"/>
      <c r="C21" s="442"/>
      <c r="D21" s="161">
        <v>161</v>
      </c>
      <c r="E21" s="197">
        <v>12</v>
      </c>
      <c r="F21" s="307"/>
      <c r="G21" s="307"/>
      <c r="H21" s="307"/>
      <c r="I21" s="307"/>
      <c r="J21" s="307"/>
      <c r="K21" s="307"/>
      <c r="L21" s="307"/>
      <c r="M21" s="307"/>
      <c r="N21" s="307"/>
      <c r="O21" s="307"/>
      <c r="P21" s="307"/>
      <c r="Q21" s="307"/>
      <c r="R21" s="307"/>
      <c r="S21" s="307"/>
      <c r="T21" s="307"/>
      <c r="U21" s="307"/>
      <c r="V21" s="307"/>
      <c r="W21" s="307"/>
      <c r="X21" s="307"/>
      <c r="Y21" s="307"/>
      <c r="Z21" s="307"/>
      <c r="AA21" s="307"/>
      <c r="AB21" s="307"/>
      <c r="AC21" s="307"/>
      <c r="AD21" s="307"/>
      <c r="AE21" s="307"/>
      <c r="AF21" s="307"/>
      <c r="AG21" s="314"/>
      <c r="AH21" s="314"/>
      <c r="AI21" s="314"/>
      <c r="AJ21" s="314"/>
      <c r="AK21" s="315"/>
      <c r="AL21" s="315"/>
      <c r="AM21" s="314"/>
      <c r="AN21" s="314"/>
      <c r="AO21" s="315"/>
      <c r="AP21" s="315"/>
      <c r="AQ21" s="315"/>
      <c r="AR21" s="315"/>
      <c r="AS21" s="315"/>
      <c r="AT21" s="315"/>
      <c r="AU21" s="315"/>
      <c r="AV21" s="314"/>
    </row>
    <row r="22" spans="1:48" ht="32.25" customHeight="1">
      <c r="A22" s="440" t="s">
        <v>58</v>
      </c>
      <c r="B22" s="441"/>
      <c r="C22" s="442"/>
      <c r="D22" s="161">
        <v>162</v>
      </c>
      <c r="E22" s="197">
        <v>13</v>
      </c>
      <c r="F22" s="307"/>
      <c r="G22" s="307"/>
      <c r="H22" s="307"/>
      <c r="I22" s="307"/>
      <c r="J22" s="307"/>
      <c r="K22" s="307"/>
      <c r="L22" s="307"/>
      <c r="M22" s="307"/>
      <c r="N22" s="307"/>
      <c r="O22" s="307"/>
      <c r="P22" s="307"/>
      <c r="Q22" s="307"/>
      <c r="R22" s="307"/>
      <c r="S22" s="307"/>
      <c r="T22" s="307"/>
      <c r="U22" s="307"/>
      <c r="V22" s="307"/>
      <c r="W22" s="307"/>
      <c r="X22" s="307"/>
      <c r="Y22" s="307"/>
      <c r="Z22" s="307"/>
      <c r="AA22" s="307"/>
      <c r="AB22" s="307"/>
      <c r="AC22" s="307"/>
      <c r="AD22" s="307"/>
      <c r="AE22" s="307"/>
      <c r="AF22" s="307"/>
      <c r="AG22" s="314"/>
      <c r="AH22" s="314"/>
      <c r="AI22" s="314"/>
      <c r="AJ22" s="314"/>
      <c r="AK22" s="315"/>
      <c r="AL22" s="315"/>
      <c r="AM22" s="314"/>
      <c r="AN22" s="314"/>
      <c r="AO22" s="315"/>
      <c r="AP22" s="315"/>
      <c r="AQ22" s="315"/>
      <c r="AR22" s="315"/>
      <c r="AS22" s="315"/>
      <c r="AT22" s="315"/>
      <c r="AU22" s="315"/>
      <c r="AV22" s="314"/>
    </row>
    <row r="23" spans="1:48" ht="32.25" customHeight="1">
      <c r="A23" s="437" t="s">
        <v>59</v>
      </c>
      <c r="B23" s="437"/>
      <c r="C23" s="437"/>
      <c r="D23" s="161">
        <v>163</v>
      </c>
      <c r="E23" s="197">
        <v>14</v>
      </c>
      <c r="F23" s="307"/>
      <c r="G23" s="307"/>
      <c r="H23" s="307"/>
      <c r="I23" s="307"/>
      <c r="J23" s="307"/>
      <c r="K23" s="307"/>
      <c r="L23" s="307"/>
      <c r="M23" s="307"/>
      <c r="N23" s="307"/>
      <c r="O23" s="307"/>
      <c r="P23" s="307"/>
      <c r="Q23" s="307"/>
      <c r="R23" s="307"/>
      <c r="S23" s="307"/>
      <c r="T23" s="307"/>
      <c r="U23" s="307"/>
      <c r="V23" s="307"/>
      <c r="W23" s="307"/>
      <c r="X23" s="307"/>
      <c r="Y23" s="307"/>
      <c r="Z23" s="307"/>
      <c r="AA23" s="307"/>
      <c r="AB23" s="307"/>
      <c r="AC23" s="307"/>
      <c r="AD23" s="307"/>
      <c r="AE23" s="307"/>
      <c r="AF23" s="307"/>
      <c r="AG23" s="314"/>
      <c r="AH23" s="314"/>
      <c r="AI23" s="314"/>
      <c r="AJ23" s="314"/>
      <c r="AK23" s="315"/>
      <c r="AL23" s="315"/>
      <c r="AM23" s="314"/>
      <c r="AN23" s="314"/>
      <c r="AO23" s="315"/>
      <c r="AP23" s="315"/>
      <c r="AQ23" s="315"/>
      <c r="AR23" s="315"/>
      <c r="AS23" s="315"/>
      <c r="AT23" s="315"/>
      <c r="AU23" s="315"/>
      <c r="AV23" s="314"/>
    </row>
    <row r="24" spans="1:48" ht="78.75" customHeight="1">
      <c r="A24" s="437" t="s">
        <v>62</v>
      </c>
      <c r="B24" s="437"/>
      <c r="C24" s="437"/>
      <c r="D24" s="161">
        <v>166</v>
      </c>
      <c r="E24" s="197">
        <v>15</v>
      </c>
      <c r="F24" s="307"/>
      <c r="G24" s="307"/>
      <c r="H24" s="307"/>
      <c r="I24" s="307"/>
      <c r="J24" s="307"/>
      <c r="K24" s="307"/>
      <c r="L24" s="307"/>
      <c r="M24" s="307"/>
      <c r="N24" s="307"/>
      <c r="O24" s="307"/>
      <c r="P24" s="307"/>
      <c r="Q24" s="307"/>
      <c r="R24" s="307"/>
      <c r="S24" s="307"/>
      <c r="T24" s="307"/>
      <c r="U24" s="307"/>
      <c r="V24" s="307"/>
      <c r="W24" s="307"/>
      <c r="X24" s="307"/>
      <c r="Y24" s="307"/>
      <c r="Z24" s="307"/>
      <c r="AA24" s="307"/>
      <c r="AB24" s="307"/>
      <c r="AC24" s="307"/>
      <c r="AD24" s="307"/>
      <c r="AE24" s="307"/>
      <c r="AF24" s="307"/>
      <c r="AG24" s="314"/>
      <c r="AH24" s="314"/>
      <c r="AI24" s="314"/>
      <c r="AJ24" s="314"/>
      <c r="AK24" s="315"/>
      <c r="AL24" s="315"/>
      <c r="AM24" s="314"/>
      <c r="AN24" s="314"/>
      <c r="AO24" s="315"/>
      <c r="AP24" s="315"/>
      <c r="AQ24" s="315"/>
      <c r="AR24" s="315"/>
      <c r="AS24" s="315"/>
      <c r="AT24" s="315"/>
      <c r="AU24" s="315"/>
      <c r="AV24" s="314"/>
    </row>
    <row r="25" spans="1:48" ht="36.75" customHeight="1">
      <c r="A25" s="437" t="s">
        <v>63</v>
      </c>
      <c r="B25" s="437"/>
      <c r="C25" s="437"/>
      <c r="D25" s="209" t="s">
        <v>569</v>
      </c>
      <c r="E25" s="197">
        <v>16</v>
      </c>
      <c r="F25" s="307"/>
      <c r="G25" s="307"/>
      <c r="H25" s="307"/>
      <c r="I25" s="307"/>
      <c r="J25" s="307"/>
      <c r="K25" s="307"/>
      <c r="L25" s="307"/>
      <c r="M25" s="307"/>
      <c r="N25" s="307"/>
      <c r="O25" s="307"/>
      <c r="P25" s="307"/>
      <c r="Q25" s="307"/>
      <c r="R25" s="307"/>
      <c r="S25" s="307"/>
      <c r="T25" s="307"/>
      <c r="U25" s="307"/>
      <c r="V25" s="307"/>
      <c r="W25" s="307"/>
      <c r="X25" s="307"/>
      <c r="Y25" s="307"/>
      <c r="Z25" s="307"/>
      <c r="AA25" s="307"/>
      <c r="AB25" s="307"/>
      <c r="AC25" s="307"/>
      <c r="AD25" s="307"/>
      <c r="AE25" s="307"/>
      <c r="AF25" s="307"/>
      <c r="AG25" s="314"/>
      <c r="AH25" s="314"/>
      <c r="AI25" s="314">
        <v>1</v>
      </c>
      <c r="AJ25" s="314"/>
      <c r="AK25" s="315"/>
      <c r="AL25" s="315"/>
      <c r="AM25" s="314"/>
      <c r="AN25" s="314">
        <v>1</v>
      </c>
      <c r="AO25" s="315"/>
      <c r="AP25" s="315"/>
      <c r="AQ25" s="315"/>
      <c r="AR25" s="315"/>
      <c r="AS25" s="315"/>
      <c r="AT25" s="315"/>
      <c r="AU25" s="315"/>
      <c r="AV25" s="314">
        <v>1</v>
      </c>
    </row>
    <row r="26" spans="1:48" ht="38.25" customHeight="1">
      <c r="A26" s="440" t="s">
        <v>30</v>
      </c>
      <c r="B26" s="441"/>
      <c r="C26" s="442"/>
      <c r="D26" s="161">
        <v>204</v>
      </c>
      <c r="E26" s="197">
        <v>17</v>
      </c>
      <c r="F26" s="307"/>
      <c r="G26" s="307"/>
      <c r="H26" s="307"/>
      <c r="I26" s="307"/>
      <c r="J26" s="307"/>
      <c r="K26" s="307"/>
      <c r="L26" s="307"/>
      <c r="M26" s="307"/>
      <c r="N26" s="307"/>
      <c r="O26" s="307"/>
      <c r="P26" s="307"/>
      <c r="Q26" s="307"/>
      <c r="R26" s="307"/>
      <c r="S26" s="307"/>
      <c r="T26" s="307"/>
      <c r="U26" s="307"/>
      <c r="V26" s="307"/>
      <c r="W26" s="307"/>
      <c r="X26" s="307"/>
      <c r="Y26" s="307"/>
      <c r="Z26" s="307"/>
      <c r="AA26" s="307"/>
      <c r="AB26" s="307"/>
      <c r="AC26" s="307"/>
      <c r="AD26" s="307"/>
      <c r="AE26" s="307"/>
      <c r="AF26" s="307"/>
      <c r="AG26" s="314"/>
      <c r="AH26" s="314"/>
      <c r="AI26" s="314"/>
      <c r="AJ26" s="314"/>
      <c r="AK26" s="315"/>
      <c r="AL26" s="315"/>
      <c r="AM26" s="314"/>
      <c r="AN26" s="314"/>
      <c r="AO26" s="315"/>
      <c r="AP26" s="315"/>
      <c r="AQ26" s="315"/>
      <c r="AR26" s="315"/>
      <c r="AS26" s="315"/>
      <c r="AT26" s="315"/>
      <c r="AU26" s="315"/>
      <c r="AV26" s="314"/>
    </row>
    <row r="27" spans="1:48" ht="36.75" customHeight="1">
      <c r="A27" s="440" t="s">
        <v>31</v>
      </c>
      <c r="B27" s="441"/>
      <c r="C27" s="442"/>
      <c r="D27" s="161">
        <v>205</v>
      </c>
      <c r="E27" s="197">
        <v>18</v>
      </c>
      <c r="F27" s="307"/>
      <c r="G27" s="307"/>
      <c r="H27" s="307"/>
      <c r="I27" s="307"/>
      <c r="J27" s="307"/>
      <c r="K27" s="307"/>
      <c r="L27" s="307"/>
      <c r="M27" s="307"/>
      <c r="N27" s="307"/>
      <c r="O27" s="307"/>
      <c r="P27" s="307"/>
      <c r="Q27" s="307"/>
      <c r="R27" s="307"/>
      <c r="S27" s="307"/>
      <c r="T27" s="307"/>
      <c r="U27" s="307"/>
      <c r="V27" s="307"/>
      <c r="W27" s="307"/>
      <c r="X27" s="307"/>
      <c r="Y27" s="307"/>
      <c r="Z27" s="307"/>
      <c r="AA27" s="307"/>
      <c r="AB27" s="307"/>
      <c r="AC27" s="307"/>
      <c r="AD27" s="307"/>
      <c r="AE27" s="307"/>
      <c r="AF27" s="307"/>
      <c r="AG27" s="316"/>
      <c r="AH27" s="316"/>
      <c r="AI27" s="316"/>
      <c r="AJ27" s="316"/>
      <c r="AK27" s="315"/>
      <c r="AL27" s="315"/>
      <c r="AM27" s="316"/>
      <c r="AN27" s="316"/>
      <c r="AO27" s="315"/>
      <c r="AP27" s="315"/>
      <c r="AQ27" s="315"/>
      <c r="AR27" s="315"/>
      <c r="AS27" s="315"/>
      <c r="AT27" s="315"/>
      <c r="AU27" s="315"/>
      <c r="AV27" s="316"/>
    </row>
    <row r="28" spans="1:48" ht="109.5" customHeight="1">
      <c r="A28" s="440" t="s">
        <v>32</v>
      </c>
      <c r="B28" s="441"/>
      <c r="C28" s="442"/>
      <c r="D28" s="196" t="s">
        <v>369</v>
      </c>
      <c r="E28" s="197">
        <v>19</v>
      </c>
      <c r="F28" s="307"/>
      <c r="G28" s="307"/>
      <c r="H28" s="307"/>
      <c r="I28" s="307"/>
      <c r="J28" s="307"/>
      <c r="K28" s="307"/>
      <c r="L28" s="307"/>
      <c r="M28" s="307"/>
      <c r="N28" s="307"/>
      <c r="O28" s="307"/>
      <c r="P28" s="307"/>
      <c r="Q28" s="307"/>
      <c r="R28" s="307"/>
      <c r="S28" s="307"/>
      <c r="T28" s="307"/>
      <c r="U28" s="307"/>
      <c r="V28" s="307"/>
      <c r="W28" s="307"/>
      <c r="X28" s="307"/>
      <c r="Y28" s="307"/>
      <c r="Z28" s="307"/>
      <c r="AA28" s="307"/>
      <c r="AB28" s="307"/>
      <c r="AC28" s="307"/>
      <c r="AD28" s="307"/>
      <c r="AE28" s="307"/>
      <c r="AF28" s="307"/>
      <c r="AG28" s="314"/>
      <c r="AH28" s="314"/>
      <c r="AI28" s="314"/>
      <c r="AJ28" s="314"/>
      <c r="AK28" s="315"/>
      <c r="AL28" s="315"/>
      <c r="AM28" s="314"/>
      <c r="AN28" s="314"/>
      <c r="AO28" s="315"/>
      <c r="AP28" s="315"/>
      <c r="AQ28" s="315"/>
      <c r="AR28" s="315"/>
      <c r="AS28" s="315"/>
      <c r="AT28" s="315"/>
      <c r="AU28" s="315"/>
      <c r="AV28" s="314"/>
    </row>
    <row r="29" spans="1:48" ht="57.75" customHeight="1">
      <c r="A29" s="440" t="s">
        <v>33</v>
      </c>
      <c r="B29" s="441"/>
      <c r="C29" s="442"/>
      <c r="D29" s="161">
        <v>207</v>
      </c>
      <c r="E29" s="197">
        <v>20</v>
      </c>
      <c r="F29" s="307"/>
      <c r="G29" s="307"/>
      <c r="H29" s="307"/>
      <c r="I29" s="307"/>
      <c r="J29" s="307"/>
      <c r="K29" s="307"/>
      <c r="L29" s="307"/>
      <c r="M29" s="307"/>
      <c r="N29" s="307"/>
      <c r="O29" s="307"/>
      <c r="P29" s="307"/>
      <c r="Q29" s="307"/>
      <c r="R29" s="307"/>
      <c r="S29" s="307"/>
      <c r="T29" s="307"/>
      <c r="U29" s="307"/>
      <c r="V29" s="307"/>
      <c r="W29" s="307"/>
      <c r="X29" s="307"/>
      <c r="Y29" s="307"/>
      <c r="Z29" s="307"/>
      <c r="AA29" s="307"/>
      <c r="AB29" s="307"/>
      <c r="AC29" s="307"/>
      <c r="AD29" s="307"/>
      <c r="AE29" s="307"/>
      <c r="AF29" s="307"/>
      <c r="AG29" s="314"/>
      <c r="AH29" s="314"/>
      <c r="AI29" s="314"/>
      <c r="AJ29" s="314"/>
      <c r="AK29" s="315"/>
      <c r="AL29" s="315"/>
      <c r="AM29" s="314"/>
      <c r="AN29" s="314"/>
      <c r="AO29" s="315"/>
      <c r="AP29" s="315"/>
      <c r="AQ29" s="315"/>
      <c r="AR29" s="315"/>
      <c r="AS29" s="315"/>
      <c r="AT29" s="315"/>
      <c r="AU29" s="315"/>
      <c r="AV29" s="314"/>
    </row>
    <row r="30" spans="1:48" ht="82.5" customHeight="1">
      <c r="A30" s="437" t="s">
        <v>161</v>
      </c>
      <c r="B30" s="437"/>
      <c r="C30" s="437"/>
      <c r="D30" s="292" t="s">
        <v>571</v>
      </c>
      <c r="E30" s="197">
        <v>21</v>
      </c>
      <c r="F30" s="307"/>
      <c r="G30" s="307"/>
      <c r="H30" s="307"/>
      <c r="I30" s="307"/>
      <c r="J30" s="307"/>
      <c r="K30" s="307"/>
      <c r="L30" s="307"/>
      <c r="M30" s="307"/>
      <c r="N30" s="307"/>
      <c r="O30" s="307"/>
      <c r="P30" s="307"/>
      <c r="Q30" s="307"/>
      <c r="R30" s="307"/>
      <c r="S30" s="307"/>
      <c r="T30" s="307"/>
      <c r="U30" s="307"/>
      <c r="V30" s="307"/>
      <c r="W30" s="307"/>
      <c r="X30" s="307"/>
      <c r="Y30" s="307"/>
      <c r="Z30" s="307"/>
      <c r="AA30" s="307"/>
      <c r="AB30" s="307"/>
      <c r="AC30" s="307"/>
      <c r="AD30" s="307"/>
      <c r="AE30" s="307"/>
      <c r="AF30" s="307"/>
      <c r="AG30" s="314"/>
      <c r="AH30" s="314"/>
      <c r="AI30" s="314"/>
      <c r="AJ30" s="314"/>
      <c r="AK30" s="315"/>
      <c r="AL30" s="315"/>
      <c r="AM30" s="314">
        <v>6</v>
      </c>
      <c r="AN30" s="314">
        <v>6</v>
      </c>
      <c r="AO30" s="315"/>
      <c r="AP30" s="315"/>
      <c r="AQ30" s="315"/>
      <c r="AR30" s="315"/>
      <c r="AS30" s="315"/>
      <c r="AT30" s="315"/>
      <c r="AU30" s="315"/>
      <c r="AV30" s="314"/>
    </row>
    <row r="31" spans="1:48" ht="32.25" customHeight="1">
      <c r="A31" s="437" t="s">
        <v>66</v>
      </c>
      <c r="B31" s="437"/>
      <c r="C31" s="437"/>
      <c r="D31" s="292">
        <v>213</v>
      </c>
      <c r="E31" s="197">
        <v>22</v>
      </c>
      <c r="F31" s="307"/>
      <c r="G31" s="307"/>
      <c r="H31" s="307"/>
      <c r="I31" s="307"/>
      <c r="J31" s="307"/>
      <c r="K31" s="307"/>
      <c r="L31" s="307"/>
      <c r="M31" s="307"/>
      <c r="N31" s="307"/>
      <c r="O31" s="307"/>
      <c r="P31" s="307"/>
      <c r="Q31" s="307"/>
      <c r="R31" s="307"/>
      <c r="S31" s="307"/>
      <c r="T31" s="307"/>
      <c r="U31" s="307"/>
      <c r="V31" s="307"/>
      <c r="W31" s="307"/>
      <c r="X31" s="307"/>
      <c r="Y31" s="307"/>
      <c r="Z31" s="307"/>
      <c r="AA31" s="307"/>
      <c r="AB31" s="307"/>
      <c r="AC31" s="307"/>
      <c r="AD31" s="307"/>
      <c r="AE31" s="307"/>
      <c r="AF31" s="307"/>
      <c r="AG31" s="314"/>
      <c r="AH31" s="314"/>
      <c r="AI31" s="314"/>
      <c r="AJ31" s="314"/>
      <c r="AK31" s="315"/>
      <c r="AL31" s="315"/>
      <c r="AM31" s="314"/>
      <c r="AN31" s="314"/>
      <c r="AO31" s="315"/>
      <c r="AP31" s="315"/>
      <c r="AQ31" s="315"/>
      <c r="AR31" s="315"/>
      <c r="AS31" s="315"/>
      <c r="AT31" s="315"/>
      <c r="AU31" s="315"/>
      <c r="AV31" s="314"/>
    </row>
    <row r="32" spans="1:48" ht="33" customHeight="1">
      <c r="A32" s="437" t="s">
        <v>69</v>
      </c>
      <c r="B32" s="437"/>
      <c r="C32" s="437"/>
      <c r="D32" s="292" t="s">
        <v>570</v>
      </c>
      <c r="E32" s="197">
        <v>23</v>
      </c>
      <c r="F32" s="307"/>
      <c r="G32" s="307"/>
      <c r="H32" s="307"/>
      <c r="I32" s="307"/>
      <c r="J32" s="307"/>
      <c r="K32" s="307"/>
      <c r="L32" s="307"/>
      <c r="M32" s="307"/>
      <c r="N32" s="307"/>
      <c r="O32" s="307"/>
      <c r="P32" s="307"/>
      <c r="Q32" s="307"/>
      <c r="R32" s="307"/>
      <c r="S32" s="307"/>
      <c r="T32" s="307"/>
      <c r="U32" s="307"/>
      <c r="V32" s="307"/>
      <c r="W32" s="307"/>
      <c r="X32" s="307"/>
      <c r="Y32" s="307"/>
      <c r="Z32" s="307"/>
      <c r="AA32" s="307"/>
      <c r="AB32" s="307"/>
      <c r="AC32" s="307"/>
      <c r="AD32" s="307"/>
      <c r="AE32" s="307"/>
      <c r="AF32" s="307"/>
      <c r="AG32" s="314"/>
      <c r="AH32" s="314"/>
      <c r="AI32" s="314"/>
      <c r="AJ32" s="314"/>
      <c r="AK32" s="315"/>
      <c r="AL32" s="315"/>
      <c r="AM32" s="314">
        <v>3</v>
      </c>
      <c r="AN32" s="314">
        <v>3</v>
      </c>
      <c r="AO32" s="315"/>
      <c r="AP32" s="315"/>
      <c r="AQ32" s="315"/>
      <c r="AR32" s="315"/>
      <c r="AS32" s="315"/>
      <c r="AT32" s="315"/>
      <c r="AU32" s="315"/>
      <c r="AV32" s="314"/>
    </row>
    <row r="33" spans="1:48" ht="54.75" customHeight="1">
      <c r="A33" s="437" t="s">
        <v>68</v>
      </c>
      <c r="B33" s="437"/>
      <c r="C33" s="437"/>
      <c r="D33" s="161" t="s">
        <v>309</v>
      </c>
      <c r="E33" s="197">
        <v>24</v>
      </c>
      <c r="F33" s="307"/>
      <c r="G33" s="307"/>
      <c r="H33" s="307"/>
      <c r="I33" s="307"/>
      <c r="J33" s="307"/>
      <c r="K33" s="307"/>
      <c r="L33" s="307"/>
      <c r="M33" s="307"/>
      <c r="N33" s="307"/>
      <c r="O33" s="307"/>
      <c r="P33" s="307"/>
      <c r="Q33" s="307"/>
      <c r="R33" s="307"/>
      <c r="S33" s="307"/>
      <c r="T33" s="307"/>
      <c r="U33" s="307"/>
      <c r="V33" s="307"/>
      <c r="W33" s="307"/>
      <c r="X33" s="307"/>
      <c r="Y33" s="307"/>
      <c r="Z33" s="307"/>
      <c r="AA33" s="307"/>
      <c r="AB33" s="307"/>
      <c r="AC33" s="307"/>
      <c r="AD33" s="307"/>
      <c r="AE33" s="307"/>
      <c r="AF33" s="307"/>
      <c r="AG33" s="314"/>
      <c r="AH33" s="314"/>
      <c r="AI33" s="314"/>
      <c r="AJ33" s="314"/>
      <c r="AK33" s="315"/>
      <c r="AL33" s="315"/>
      <c r="AM33" s="314"/>
      <c r="AN33" s="314"/>
      <c r="AO33" s="315"/>
      <c r="AP33" s="315"/>
      <c r="AQ33" s="315"/>
      <c r="AR33" s="315"/>
      <c r="AS33" s="315"/>
      <c r="AT33" s="315"/>
      <c r="AU33" s="315"/>
      <c r="AV33" s="314"/>
    </row>
    <row r="34" spans="1:48" ht="85.5" customHeight="1">
      <c r="A34" s="437" t="s">
        <v>70</v>
      </c>
      <c r="B34" s="437"/>
      <c r="C34" s="437"/>
      <c r="D34" s="196" t="s">
        <v>368</v>
      </c>
      <c r="E34" s="197">
        <v>25</v>
      </c>
      <c r="F34" s="307"/>
      <c r="G34" s="307"/>
      <c r="H34" s="307"/>
      <c r="I34" s="307"/>
      <c r="J34" s="307"/>
      <c r="K34" s="307"/>
      <c r="L34" s="307"/>
      <c r="M34" s="307"/>
      <c r="N34" s="307"/>
      <c r="O34" s="307"/>
      <c r="P34" s="307"/>
      <c r="Q34" s="307"/>
      <c r="R34" s="307"/>
      <c r="S34" s="307"/>
      <c r="T34" s="307"/>
      <c r="U34" s="307"/>
      <c r="V34" s="307"/>
      <c r="W34" s="307"/>
      <c r="X34" s="307"/>
      <c r="Y34" s="307"/>
      <c r="Z34" s="307"/>
      <c r="AA34" s="307"/>
      <c r="AB34" s="307"/>
      <c r="AC34" s="307"/>
      <c r="AD34" s="307"/>
      <c r="AE34" s="307"/>
      <c r="AF34" s="307"/>
      <c r="AG34" s="314"/>
      <c r="AH34" s="314"/>
      <c r="AI34" s="314"/>
      <c r="AJ34" s="314"/>
      <c r="AK34" s="315"/>
      <c r="AL34" s="315"/>
      <c r="AM34" s="314">
        <v>12</v>
      </c>
      <c r="AN34" s="314">
        <v>12</v>
      </c>
      <c r="AO34" s="315"/>
      <c r="AP34" s="315"/>
      <c r="AQ34" s="315"/>
      <c r="AR34" s="315"/>
      <c r="AS34" s="315"/>
      <c r="AT34" s="315"/>
      <c r="AU34" s="315"/>
      <c r="AV34" s="314"/>
    </row>
    <row r="35" spans="1:48" ht="39" customHeight="1">
      <c r="A35" s="437" t="s">
        <v>71</v>
      </c>
      <c r="B35" s="437"/>
      <c r="C35" s="437"/>
      <c r="D35" s="161" t="s">
        <v>310</v>
      </c>
      <c r="E35" s="197">
        <v>26</v>
      </c>
      <c r="F35" s="307"/>
      <c r="G35" s="307"/>
      <c r="H35" s="307"/>
      <c r="I35" s="307"/>
      <c r="J35" s="307"/>
      <c r="K35" s="307"/>
      <c r="L35" s="307"/>
      <c r="M35" s="307"/>
      <c r="N35" s="307"/>
      <c r="O35" s="307"/>
      <c r="P35" s="307"/>
      <c r="Q35" s="307"/>
      <c r="R35" s="307"/>
      <c r="S35" s="307"/>
      <c r="T35" s="307"/>
      <c r="U35" s="307"/>
      <c r="V35" s="307"/>
      <c r="W35" s="307"/>
      <c r="X35" s="307"/>
      <c r="Y35" s="307"/>
      <c r="Z35" s="307"/>
      <c r="AA35" s="307"/>
      <c r="AB35" s="307"/>
      <c r="AC35" s="307"/>
      <c r="AD35" s="307"/>
      <c r="AE35" s="307"/>
      <c r="AF35" s="307"/>
      <c r="AG35" s="314"/>
      <c r="AH35" s="314"/>
      <c r="AI35" s="314"/>
      <c r="AJ35" s="314"/>
      <c r="AK35" s="315"/>
      <c r="AL35" s="315"/>
      <c r="AM35" s="314"/>
      <c r="AN35" s="314"/>
      <c r="AO35" s="315"/>
      <c r="AP35" s="315"/>
      <c r="AQ35" s="315"/>
      <c r="AR35" s="315"/>
      <c r="AS35" s="315"/>
      <c r="AT35" s="315"/>
      <c r="AU35" s="315"/>
      <c r="AV35" s="314"/>
    </row>
    <row r="36" spans="1:48" ht="60" customHeight="1">
      <c r="A36" s="437" t="s">
        <v>67</v>
      </c>
      <c r="B36" s="437"/>
      <c r="C36" s="437"/>
      <c r="D36" s="293" t="s">
        <v>572</v>
      </c>
      <c r="E36" s="197">
        <v>27</v>
      </c>
      <c r="F36" s="307"/>
      <c r="G36" s="307"/>
      <c r="H36" s="307"/>
      <c r="I36" s="307"/>
      <c r="J36" s="307"/>
      <c r="K36" s="307"/>
      <c r="L36" s="307"/>
      <c r="M36" s="307"/>
      <c r="N36" s="307"/>
      <c r="O36" s="307"/>
      <c r="P36" s="307"/>
      <c r="Q36" s="307"/>
      <c r="R36" s="307"/>
      <c r="S36" s="307"/>
      <c r="T36" s="307"/>
      <c r="U36" s="307"/>
      <c r="V36" s="307"/>
      <c r="W36" s="307"/>
      <c r="X36" s="307"/>
      <c r="Y36" s="307"/>
      <c r="Z36" s="307"/>
      <c r="AA36" s="307"/>
      <c r="AB36" s="307"/>
      <c r="AC36" s="307"/>
      <c r="AD36" s="307"/>
      <c r="AE36" s="307"/>
      <c r="AF36" s="307"/>
      <c r="AG36" s="314"/>
      <c r="AH36" s="314"/>
      <c r="AI36" s="314"/>
      <c r="AJ36" s="314"/>
      <c r="AK36" s="315"/>
      <c r="AL36" s="315"/>
      <c r="AM36" s="314"/>
      <c r="AN36" s="314"/>
      <c r="AO36" s="315"/>
      <c r="AP36" s="315"/>
      <c r="AQ36" s="315"/>
      <c r="AR36" s="315"/>
      <c r="AS36" s="315"/>
      <c r="AT36" s="315"/>
      <c r="AU36" s="315"/>
      <c r="AV36" s="314"/>
    </row>
    <row r="37" spans="1:48" ht="70.5" customHeight="1">
      <c r="A37" s="440" t="s">
        <v>162</v>
      </c>
      <c r="B37" s="441"/>
      <c r="C37" s="442"/>
      <c r="D37" s="293" t="s">
        <v>573</v>
      </c>
      <c r="E37" s="197">
        <v>28</v>
      </c>
      <c r="F37" s="307"/>
      <c r="G37" s="307"/>
      <c r="H37" s="307"/>
      <c r="I37" s="307"/>
      <c r="J37" s="307"/>
      <c r="K37" s="307"/>
      <c r="L37" s="307"/>
      <c r="M37" s="307"/>
      <c r="N37" s="307"/>
      <c r="O37" s="307"/>
      <c r="P37" s="307"/>
      <c r="Q37" s="307"/>
      <c r="R37" s="307"/>
      <c r="S37" s="307"/>
      <c r="T37" s="307"/>
      <c r="U37" s="307"/>
      <c r="V37" s="307"/>
      <c r="W37" s="307"/>
      <c r="X37" s="307"/>
      <c r="Y37" s="307"/>
      <c r="Z37" s="307"/>
      <c r="AA37" s="307"/>
      <c r="AB37" s="307"/>
      <c r="AC37" s="307"/>
      <c r="AD37" s="307"/>
      <c r="AE37" s="307"/>
      <c r="AF37" s="307"/>
      <c r="AG37" s="314"/>
      <c r="AH37" s="314"/>
      <c r="AI37" s="314"/>
      <c r="AJ37" s="314"/>
      <c r="AK37" s="315"/>
      <c r="AL37" s="315"/>
      <c r="AM37" s="314"/>
      <c r="AN37" s="314"/>
      <c r="AO37" s="315"/>
      <c r="AP37" s="315"/>
      <c r="AQ37" s="315"/>
      <c r="AR37" s="315"/>
      <c r="AS37" s="315"/>
      <c r="AT37" s="315"/>
      <c r="AU37" s="315"/>
      <c r="AV37" s="314"/>
    </row>
    <row r="38" spans="1:48" ht="63.75" customHeight="1">
      <c r="A38" s="440" t="s">
        <v>34</v>
      </c>
      <c r="B38" s="441"/>
      <c r="C38" s="442"/>
      <c r="D38" s="161">
        <v>289</v>
      </c>
      <c r="E38" s="197">
        <v>29</v>
      </c>
      <c r="F38" s="307"/>
      <c r="G38" s="307"/>
      <c r="H38" s="307"/>
      <c r="I38" s="307"/>
      <c r="J38" s="307"/>
      <c r="K38" s="307"/>
      <c r="L38" s="307"/>
      <c r="M38" s="307"/>
      <c r="N38" s="307"/>
      <c r="O38" s="307"/>
      <c r="P38" s="307"/>
      <c r="Q38" s="307"/>
      <c r="R38" s="307"/>
      <c r="S38" s="307"/>
      <c r="T38" s="307"/>
      <c r="U38" s="307"/>
      <c r="V38" s="307"/>
      <c r="W38" s="307"/>
      <c r="X38" s="307"/>
      <c r="Y38" s="307"/>
      <c r="Z38" s="307"/>
      <c r="AA38" s="307"/>
      <c r="AB38" s="307"/>
      <c r="AC38" s="307"/>
      <c r="AD38" s="307"/>
      <c r="AE38" s="307"/>
      <c r="AF38" s="307"/>
      <c r="AG38" s="314"/>
      <c r="AH38" s="314"/>
      <c r="AI38" s="314"/>
      <c r="AJ38" s="314"/>
      <c r="AK38" s="315"/>
      <c r="AL38" s="315"/>
      <c r="AM38" s="314"/>
      <c r="AN38" s="314"/>
      <c r="AO38" s="315"/>
      <c r="AP38" s="315"/>
      <c r="AQ38" s="315"/>
      <c r="AR38" s="315"/>
      <c r="AS38" s="315"/>
      <c r="AT38" s="315"/>
      <c r="AU38" s="315"/>
      <c r="AV38" s="314"/>
    </row>
    <row r="39" spans="1:48" ht="35.25" customHeight="1">
      <c r="A39" s="440" t="s">
        <v>163</v>
      </c>
      <c r="B39" s="441"/>
      <c r="C39" s="442"/>
      <c r="D39" s="161">
        <v>290</v>
      </c>
      <c r="E39" s="197">
        <v>30</v>
      </c>
      <c r="F39" s="307"/>
      <c r="G39" s="307"/>
      <c r="H39" s="307"/>
      <c r="I39" s="307"/>
      <c r="J39" s="307"/>
      <c r="K39" s="307"/>
      <c r="L39" s="307"/>
      <c r="M39" s="307"/>
      <c r="N39" s="307"/>
      <c r="O39" s="307"/>
      <c r="P39" s="307"/>
      <c r="Q39" s="307"/>
      <c r="R39" s="307"/>
      <c r="S39" s="307"/>
      <c r="T39" s="307"/>
      <c r="U39" s="307"/>
      <c r="V39" s="307"/>
      <c r="W39" s="307"/>
      <c r="X39" s="307"/>
      <c r="Y39" s="307"/>
      <c r="Z39" s="307"/>
      <c r="AA39" s="307"/>
      <c r="AB39" s="307"/>
      <c r="AC39" s="307"/>
      <c r="AD39" s="307"/>
      <c r="AE39" s="307"/>
      <c r="AF39" s="307"/>
      <c r="AG39" s="314"/>
      <c r="AH39" s="314"/>
      <c r="AI39" s="314"/>
      <c r="AJ39" s="314"/>
      <c r="AK39" s="315"/>
      <c r="AL39" s="315"/>
      <c r="AM39" s="314">
        <v>1</v>
      </c>
      <c r="AN39" s="314">
        <v>1</v>
      </c>
      <c r="AO39" s="315"/>
      <c r="AP39" s="315"/>
      <c r="AQ39" s="315"/>
      <c r="AR39" s="315"/>
      <c r="AS39" s="315"/>
      <c r="AT39" s="315"/>
      <c r="AU39" s="315"/>
      <c r="AV39" s="314"/>
    </row>
    <row r="40" spans="1:48" ht="33" customHeight="1">
      <c r="A40" s="437" t="s">
        <v>164</v>
      </c>
      <c r="B40" s="437"/>
      <c r="C40" s="437"/>
      <c r="D40" s="161">
        <v>291</v>
      </c>
      <c r="E40" s="197">
        <v>31</v>
      </c>
      <c r="F40" s="307"/>
      <c r="G40" s="307"/>
      <c r="H40" s="307"/>
      <c r="I40" s="307"/>
      <c r="J40" s="307"/>
      <c r="K40" s="307"/>
      <c r="L40" s="307"/>
      <c r="M40" s="307"/>
      <c r="N40" s="307"/>
      <c r="O40" s="307"/>
      <c r="P40" s="307"/>
      <c r="Q40" s="307"/>
      <c r="R40" s="307"/>
      <c r="S40" s="307"/>
      <c r="T40" s="307"/>
      <c r="U40" s="307"/>
      <c r="V40" s="307"/>
      <c r="W40" s="307"/>
      <c r="X40" s="307"/>
      <c r="Y40" s="307"/>
      <c r="Z40" s="307"/>
      <c r="AA40" s="307"/>
      <c r="AB40" s="307"/>
      <c r="AC40" s="307"/>
      <c r="AD40" s="307"/>
      <c r="AE40" s="307"/>
      <c r="AF40" s="307"/>
      <c r="AG40" s="314">
        <v>2</v>
      </c>
      <c r="AH40" s="314"/>
      <c r="AI40" s="314"/>
      <c r="AJ40" s="314"/>
      <c r="AK40" s="315"/>
      <c r="AL40" s="315"/>
      <c r="AM40" s="314"/>
      <c r="AN40" s="314">
        <v>2</v>
      </c>
      <c r="AO40" s="315"/>
      <c r="AP40" s="315"/>
      <c r="AQ40" s="315"/>
      <c r="AR40" s="315"/>
      <c r="AS40" s="315"/>
      <c r="AT40" s="315"/>
      <c r="AU40" s="315"/>
      <c r="AV40" s="314">
        <v>2</v>
      </c>
    </row>
    <row r="41" spans="1:48" ht="33" customHeight="1">
      <c r="A41" s="492" t="s">
        <v>359</v>
      </c>
      <c r="B41" s="493"/>
      <c r="C41" s="494"/>
      <c r="D41" s="161" t="s">
        <v>360</v>
      </c>
      <c r="E41" s="197">
        <v>32</v>
      </c>
      <c r="F41" s="307"/>
      <c r="G41" s="307"/>
      <c r="H41" s="307"/>
      <c r="I41" s="307"/>
      <c r="J41" s="307"/>
      <c r="K41" s="307"/>
      <c r="L41" s="307"/>
      <c r="M41" s="307"/>
      <c r="N41" s="307"/>
      <c r="O41" s="307"/>
      <c r="P41" s="307"/>
      <c r="Q41" s="307"/>
      <c r="R41" s="307"/>
      <c r="S41" s="307"/>
      <c r="T41" s="307"/>
      <c r="U41" s="307"/>
      <c r="V41" s="307"/>
      <c r="W41" s="307"/>
      <c r="X41" s="307"/>
      <c r="Y41" s="307"/>
      <c r="Z41" s="307"/>
      <c r="AA41" s="307"/>
      <c r="AB41" s="307"/>
      <c r="AC41" s="307"/>
      <c r="AD41" s="307"/>
      <c r="AE41" s="307"/>
      <c r="AF41" s="307"/>
      <c r="AG41" s="314"/>
      <c r="AH41" s="314"/>
      <c r="AI41" s="314"/>
      <c r="AJ41" s="314"/>
      <c r="AK41" s="315"/>
      <c r="AL41" s="315"/>
      <c r="AM41" s="314"/>
      <c r="AN41" s="314"/>
      <c r="AO41" s="315"/>
      <c r="AP41" s="315"/>
      <c r="AQ41" s="315"/>
      <c r="AR41" s="315"/>
      <c r="AS41" s="315"/>
      <c r="AT41" s="315"/>
      <c r="AU41" s="315"/>
      <c r="AV41" s="314"/>
    </row>
    <row r="42" spans="1:48" ht="78" customHeight="1">
      <c r="A42" s="437" t="s">
        <v>64</v>
      </c>
      <c r="B42" s="437"/>
      <c r="C42" s="437"/>
      <c r="D42" s="196" t="s">
        <v>367</v>
      </c>
      <c r="E42" s="197">
        <v>33</v>
      </c>
      <c r="F42" s="307"/>
      <c r="G42" s="307"/>
      <c r="H42" s="307"/>
      <c r="I42" s="307"/>
      <c r="J42" s="307"/>
      <c r="K42" s="307"/>
      <c r="L42" s="307"/>
      <c r="M42" s="307"/>
      <c r="N42" s="307"/>
      <c r="O42" s="307"/>
      <c r="P42" s="307"/>
      <c r="Q42" s="307"/>
      <c r="R42" s="307"/>
      <c r="S42" s="307"/>
      <c r="T42" s="307"/>
      <c r="U42" s="307"/>
      <c r="V42" s="307"/>
      <c r="W42" s="307"/>
      <c r="X42" s="307"/>
      <c r="Y42" s="307"/>
      <c r="Z42" s="307"/>
      <c r="AA42" s="307"/>
      <c r="AB42" s="307"/>
      <c r="AC42" s="307"/>
      <c r="AD42" s="307"/>
      <c r="AE42" s="307"/>
      <c r="AF42" s="307"/>
      <c r="AG42" s="314"/>
      <c r="AH42" s="314"/>
      <c r="AI42" s="314"/>
      <c r="AJ42" s="314"/>
      <c r="AK42" s="315"/>
      <c r="AL42" s="315"/>
      <c r="AM42" s="314">
        <v>10</v>
      </c>
      <c r="AN42" s="314">
        <v>10</v>
      </c>
      <c r="AO42" s="315"/>
      <c r="AP42" s="315"/>
      <c r="AQ42" s="315"/>
      <c r="AR42" s="315"/>
      <c r="AS42" s="315"/>
      <c r="AT42" s="315"/>
      <c r="AU42" s="315"/>
      <c r="AV42" s="314"/>
    </row>
    <row r="43" spans="1:48" ht="102" customHeight="1">
      <c r="A43" s="437" t="s">
        <v>65</v>
      </c>
      <c r="B43" s="437"/>
      <c r="C43" s="437"/>
      <c r="D43" s="161" t="s">
        <v>313</v>
      </c>
      <c r="E43" s="197">
        <v>34</v>
      </c>
      <c r="F43" s="307"/>
      <c r="G43" s="307"/>
      <c r="H43" s="307"/>
      <c r="I43" s="307"/>
      <c r="J43" s="307"/>
      <c r="K43" s="307"/>
      <c r="L43" s="307"/>
      <c r="M43" s="307"/>
      <c r="N43" s="307"/>
      <c r="O43" s="307"/>
      <c r="P43" s="307"/>
      <c r="Q43" s="307"/>
      <c r="R43" s="307"/>
      <c r="S43" s="307"/>
      <c r="T43" s="307"/>
      <c r="U43" s="307"/>
      <c r="V43" s="307"/>
      <c r="W43" s="307"/>
      <c r="X43" s="307"/>
      <c r="Y43" s="307"/>
      <c r="Z43" s="307"/>
      <c r="AA43" s="307"/>
      <c r="AB43" s="307"/>
      <c r="AC43" s="307"/>
      <c r="AD43" s="307"/>
      <c r="AE43" s="307"/>
      <c r="AF43" s="307"/>
      <c r="AG43" s="314"/>
      <c r="AH43" s="314"/>
      <c r="AI43" s="314"/>
      <c r="AJ43" s="314"/>
      <c r="AK43" s="315"/>
      <c r="AL43" s="315"/>
      <c r="AM43" s="314"/>
      <c r="AN43" s="314"/>
      <c r="AO43" s="315"/>
      <c r="AP43" s="315"/>
      <c r="AQ43" s="315"/>
      <c r="AR43" s="315"/>
      <c r="AS43" s="315"/>
      <c r="AT43" s="315"/>
      <c r="AU43" s="315"/>
      <c r="AV43" s="314"/>
    </row>
    <row r="44" spans="1:48" ht="130.5" customHeight="1">
      <c r="A44" s="463" t="s">
        <v>12</v>
      </c>
      <c r="B44" s="464"/>
      <c r="C44" s="162" t="s">
        <v>311</v>
      </c>
      <c r="D44" s="508" t="s">
        <v>574</v>
      </c>
      <c r="E44" s="201">
        <v>35</v>
      </c>
      <c r="F44" s="307"/>
      <c r="G44" s="307"/>
      <c r="H44" s="307"/>
      <c r="I44" s="307"/>
      <c r="J44" s="307"/>
      <c r="K44" s="307"/>
      <c r="L44" s="307"/>
      <c r="M44" s="307"/>
      <c r="N44" s="307"/>
      <c r="O44" s="307"/>
      <c r="P44" s="307"/>
      <c r="Q44" s="307"/>
      <c r="R44" s="307"/>
      <c r="S44" s="307"/>
      <c r="T44" s="307"/>
      <c r="U44" s="307"/>
      <c r="V44" s="307"/>
      <c r="W44" s="307"/>
      <c r="X44" s="307"/>
      <c r="Y44" s="307"/>
      <c r="Z44" s="307"/>
      <c r="AA44" s="307"/>
      <c r="AB44" s="307"/>
      <c r="AC44" s="307"/>
      <c r="AD44" s="307"/>
      <c r="AE44" s="307"/>
      <c r="AF44" s="307"/>
      <c r="AG44" s="314"/>
      <c r="AH44" s="314"/>
      <c r="AI44" s="314"/>
      <c r="AJ44" s="314"/>
      <c r="AK44" s="315"/>
      <c r="AL44" s="315"/>
      <c r="AM44" s="314"/>
      <c r="AN44" s="314"/>
      <c r="AO44" s="315"/>
      <c r="AP44" s="315"/>
      <c r="AQ44" s="315"/>
      <c r="AR44" s="315"/>
      <c r="AS44" s="315"/>
      <c r="AT44" s="315"/>
      <c r="AU44" s="315"/>
      <c r="AV44" s="314"/>
    </row>
    <row r="45" spans="1:48" s="9" customFormat="1" ht="244.5" customHeight="1">
      <c r="A45" s="465"/>
      <c r="B45" s="466"/>
      <c r="C45" s="162" t="s">
        <v>366</v>
      </c>
      <c r="D45" s="509"/>
      <c r="E45" s="197">
        <v>36</v>
      </c>
      <c r="F45" s="307"/>
      <c r="G45" s="307"/>
      <c r="H45" s="307"/>
      <c r="I45" s="307"/>
      <c r="J45" s="307"/>
      <c r="K45" s="307"/>
      <c r="L45" s="307"/>
      <c r="M45" s="307"/>
      <c r="N45" s="307"/>
      <c r="O45" s="307"/>
      <c r="P45" s="307"/>
      <c r="Q45" s="307"/>
      <c r="R45" s="307"/>
      <c r="S45" s="307"/>
      <c r="T45" s="307"/>
      <c r="U45" s="307"/>
      <c r="V45" s="307"/>
      <c r="W45" s="307"/>
      <c r="X45" s="307"/>
      <c r="Y45" s="307"/>
      <c r="Z45" s="307"/>
      <c r="AA45" s="307"/>
      <c r="AB45" s="307"/>
      <c r="AC45" s="307"/>
      <c r="AD45" s="307"/>
      <c r="AE45" s="307"/>
      <c r="AF45" s="307"/>
      <c r="AG45" s="314"/>
      <c r="AH45" s="314"/>
      <c r="AI45" s="314"/>
      <c r="AJ45" s="314"/>
      <c r="AK45" s="315"/>
      <c r="AL45" s="315"/>
      <c r="AM45" s="314"/>
      <c r="AN45" s="314"/>
      <c r="AO45" s="315"/>
      <c r="AP45" s="315"/>
      <c r="AQ45" s="315"/>
      <c r="AR45" s="315"/>
      <c r="AS45" s="315"/>
      <c r="AT45" s="315"/>
      <c r="AU45" s="315"/>
      <c r="AV45" s="314"/>
    </row>
    <row r="46" spans="1:48" s="9" customFormat="1" ht="34.5" customHeight="1">
      <c r="A46" s="440" t="s">
        <v>72</v>
      </c>
      <c r="B46" s="441"/>
      <c r="C46" s="441"/>
      <c r="D46" s="198"/>
      <c r="E46" s="202">
        <v>37</v>
      </c>
      <c r="F46" s="307"/>
      <c r="G46" s="307"/>
      <c r="H46" s="307"/>
      <c r="I46" s="307"/>
      <c r="J46" s="307"/>
      <c r="K46" s="307"/>
      <c r="L46" s="307"/>
      <c r="M46" s="307"/>
      <c r="N46" s="307"/>
      <c r="O46" s="307"/>
      <c r="P46" s="307"/>
      <c r="Q46" s="307"/>
      <c r="R46" s="307"/>
      <c r="S46" s="307"/>
      <c r="T46" s="307"/>
      <c r="U46" s="307"/>
      <c r="V46" s="307"/>
      <c r="W46" s="307"/>
      <c r="X46" s="307"/>
      <c r="Y46" s="307"/>
      <c r="Z46" s="307"/>
      <c r="AA46" s="307"/>
      <c r="AB46" s="307"/>
      <c r="AC46" s="307"/>
      <c r="AD46" s="307"/>
      <c r="AE46" s="307"/>
      <c r="AF46" s="307"/>
      <c r="AG46" s="317"/>
      <c r="AH46" s="317"/>
      <c r="AI46" s="317"/>
      <c r="AJ46" s="317"/>
      <c r="AK46" s="315"/>
      <c r="AL46" s="315"/>
      <c r="AM46" s="317">
        <v>1</v>
      </c>
      <c r="AN46" s="317">
        <v>1</v>
      </c>
      <c r="AO46" s="315"/>
      <c r="AP46" s="315"/>
      <c r="AQ46" s="315"/>
      <c r="AR46" s="315"/>
      <c r="AS46" s="315"/>
      <c r="AT46" s="315"/>
      <c r="AU46" s="315"/>
      <c r="AV46" s="317"/>
    </row>
    <row r="47" spans="1:48" s="9" customFormat="1" ht="58.5" customHeight="1">
      <c r="A47" s="481" t="s">
        <v>13</v>
      </c>
      <c r="B47" s="479" t="s">
        <v>35</v>
      </c>
      <c r="C47" s="480"/>
      <c r="D47" s="163"/>
      <c r="E47" s="199">
        <v>38</v>
      </c>
      <c r="F47" s="307"/>
      <c r="G47" s="307"/>
      <c r="H47" s="307"/>
      <c r="I47" s="307"/>
      <c r="J47" s="307"/>
      <c r="K47" s="307"/>
      <c r="L47" s="307"/>
      <c r="M47" s="307"/>
      <c r="N47" s="307"/>
      <c r="O47" s="307"/>
      <c r="P47" s="307"/>
      <c r="Q47" s="307"/>
      <c r="R47" s="307"/>
      <c r="S47" s="307"/>
      <c r="T47" s="307"/>
      <c r="U47" s="307"/>
      <c r="V47" s="307"/>
      <c r="W47" s="307"/>
      <c r="X47" s="307"/>
      <c r="Y47" s="307"/>
      <c r="Z47" s="307"/>
      <c r="AA47" s="307"/>
      <c r="AB47" s="307"/>
      <c r="AC47" s="307"/>
      <c r="AD47" s="307"/>
      <c r="AE47" s="307"/>
      <c r="AF47" s="307"/>
      <c r="AG47" s="314"/>
      <c r="AH47" s="314"/>
      <c r="AI47" s="314"/>
      <c r="AJ47" s="314"/>
      <c r="AK47" s="315"/>
      <c r="AL47" s="315"/>
      <c r="AM47" s="314"/>
      <c r="AN47" s="314"/>
      <c r="AO47" s="315"/>
      <c r="AP47" s="315"/>
      <c r="AQ47" s="315"/>
      <c r="AR47" s="315"/>
      <c r="AS47" s="315"/>
      <c r="AT47" s="315"/>
      <c r="AU47" s="315"/>
      <c r="AV47" s="314"/>
    </row>
    <row r="48" spans="1:48" s="9" customFormat="1" ht="58.5" customHeight="1">
      <c r="A48" s="481"/>
      <c r="B48" s="440" t="s">
        <v>36</v>
      </c>
      <c r="C48" s="442"/>
      <c r="D48" s="163"/>
      <c r="E48" s="197">
        <v>39</v>
      </c>
      <c r="F48" s="307"/>
      <c r="G48" s="307"/>
      <c r="H48" s="307"/>
      <c r="I48" s="307"/>
      <c r="J48" s="307"/>
      <c r="K48" s="307"/>
      <c r="L48" s="307"/>
      <c r="M48" s="307"/>
      <c r="N48" s="307"/>
      <c r="O48" s="307"/>
      <c r="P48" s="307"/>
      <c r="Q48" s="307"/>
      <c r="R48" s="307"/>
      <c r="S48" s="307"/>
      <c r="T48" s="307"/>
      <c r="U48" s="307"/>
      <c r="V48" s="307"/>
      <c r="W48" s="307"/>
      <c r="X48" s="307"/>
      <c r="Y48" s="307"/>
      <c r="Z48" s="307"/>
      <c r="AA48" s="307"/>
      <c r="AB48" s="307"/>
      <c r="AC48" s="307"/>
      <c r="AD48" s="307"/>
      <c r="AE48" s="307"/>
      <c r="AF48" s="307"/>
      <c r="AG48" s="316"/>
      <c r="AH48" s="316"/>
      <c r="AI48" s="316"/>
      <c r="AJ48" s="316"/>
      <c r="AK48" s="315"/>
      <c r="AL48" s="315"/>
      <c r="AM48" s="316"/>
      <c r="AN48" s="316"/>
      <c r="AO48" s="315"/>
      <c r="AP48" s="315"/>
      <c r="AQ48" s="315"/>
      <c r="AR48" s="315"/>
      <c r="AS48" s="315"/>
      <c r="AT48" s="315"/>
      <c r="AU48" s="315"/>
      <c r="AV48" s="316"/>
    </row>
    <row r="49" spans="1:48" s="9" customFormat="1" ht="84" customHeight="1">
      <c r="A49" s="481"/>
      <c r="B49" s="440" t="s">
        <v>365</v>
      </c>
      <c r="C49" s="442"/>
      <c r="D49" s="163"/>
      <c r="E49" s="197">
        <v>40</v>
      </c>
      <c r="F49" s="307"/>
      <c r="G49" s="307"/>
      <c r="H49" s="307"/>
      <c r="I49" s="307"/>
      <c r="J49" s="307"/>
      <c r="K49" s="307"/>
      <c r="L49" s="307"/>
      <c r="M49" s="307"/>
      <c r="N49" s="307"/>
      <c r="O49" s="307"/>
      <c r="P49" s="307"/>
      <c r="Q49" s="307"/>
      <c r="R49" s="307"/>
      <c r="S49" s="307"/>
      <c r="T49" s="307"/>
      <c r="U49" s="307"/>
      <c r="V49" s="307"/>
      <c r="W49" s="307"/>
      <c r="X49" s="307"/>
      <c r="Y49" s="307"/>
      <c r="Z49" s="307"/>
      <c r="AA49" s="307"/>
      <c r="AB49" s="307"/>
      <c r="AC49" s="307"/>
      <c r="AD49" s="307"/>
      <c r="AE49" s="307"/>
      <c r="AF49" s="307"/>
      <c r="AG49" s="314">
        <v>2</v>
      </c>
      <c r="AH49" s="314"/>
      <c r="AI49" s="314"/>
      <c r="AJ49" s="314"/>
      <c r="AK49" s="315"/>
      <c r="AL49" s="315"/>
      <c r="AM49" s="314"/>
      <c r="AN49" s="314">
        <v>2</v>
      </c>
      <c r="AO49" s="315"/>
      <c r="AP49" s="315"/>
      <c r="AQ49" s="315"/>
      <c r="AR49" s="315"/>
      <c r="AS49" s="315"/>
      <c r="AT49" s="315"/>
      <c r="AU49" s="315"/>
      <c r="AV49" s="314">
        <v>2</v>
      </c>
    </row>
    <row r="50" spans="1:48" s="9" customFormat="1" ht="59.25" customHeight="1">
      <c r="A50" s="481"/>
      <c r="B50" s="467" t="s">
        <v>37</v>
      </c>
      <c r="C50" s="467"/>
      <c r="D50" s="164" t="s">
        <v>50</v>
      </c>
      <c r="E50" s="197">
        <v>41</v>
      </c>
      <c r="F50" s="307"/>
      <c r="G50" s="307"/>
      <c r="H50" s="307"/>
      <c r="I50" s="307"/>
      <c r="J50" s="307"/>
      <c r="K50" s="307"/>
      <c r="L50" s="307"/>
      <c r="M50" s="307"/>
      <c r="N50" s="307"/>
      <c r="O50" s="307"/>
      <c r="P50" s="307"/>
      <c r="Q50" s="307"/>
      <c r="R50" s="307"/>
      <c r="S50" s="307"/>
      <c r="T50" s="307"/>
      <c r="U50" s="307"/>
      <c r="V50" s="307"/>
      <c r="W50" s="307"/>
      <c r="X50" s="307"/>
      <c r="Y50" s="307"/>
      <c r="Z50" s="307"/>
      <c r="AA50" s="307"/>
      <c r="AB50" s="307"/>
      <c r="AC50" s="307"/>
      <c r="AD50" s="307"/>
      <c r="AE50" s="307"/>
      <c r="AF50" s="307"/>
      <c r="AG50" s="314"/>
      <c r="AH50" s="314"/>
      <c r="AI50" s="314"/>
      <c r="AJ50" s="314"/>
      <c r="AK50" s="315"/>
      <c r="AL50" s="315"/>
      <c r="AM50" s="314">
        <v>42</v>
      </c>
      <c r="AN50" s="314">
        <v>42</v>
      </c>
      <c r="AO50" s="315"/>
      <c r="AP50" s="315"/>
      <c r="AQ50" s="315"/>
      <c r="AR50" s="315"/>
      <c r="AS50" s="315"/>
      <c r="AT50" s="315"/>
      <c r="AU50" s="315"/>
      <c r="AV50" s="314"/>
    </row>
    <row r="51" spans="1:48" s="9" customFormat="1" ht="39" customHeight="1">
      <c r="A51" s="481"/>
      <c r="B51" s="467" t="s">
        <v>11</v>
      </c>
      <c r="C51" s="467"/>
      <c r="D51" s="294" t="s">
        <v>575</v>
      </c>
      <c r="E51" s="197">
        <v>42</v>
      </c>
      <c r="F51" s="307"/>
      <c r="G51" s="307"/>
      <c r="H51" s="307"/>
      <c r="I51" s="307"/>
      <c r="J51" s="307"/>
      <c r="K51" s="307"/>
      <c r="L51" s="307"/>
      <c r="M51" s="307"/>
      <c r="N51" s="307"/>
      <c r="O51" s="307"/>
      <c r="P51" s="307"/>
      <c r="Q51" s="307"/>
      <c r="R51" s="307"/>
      <c r="S51" s="307"/>
      <c r="T51" s="307"/>
      <c r="U51" s="307"/>
      <c r="V51" s="307"/>
      <c r="W51" s="307"/>
      <c r="X51" s="307"/>
      <c r="Y51" s="307"/>
      <c r="Z51" s="307"/>
      <c r="AA51" s="307"/>
      <c r="AB51" s="307"/>
      <c r="AC51" s="307"/>
      <c r="AD51" s="307"/>
      <c r="AE51" s="307"/>
      <c r="AF51" s="307"/>
      <c r="AG51" s="314"/>
      <c r="AH51" s="314"/>
      <c r="AI51" s="314"/>
      <c r="AJ51" s="314"/>
      <c r="AK51" s="315"/>
      <c r="AL51" s="315"/>
      <c r="AM51" s="314"/>
      <c r="AN51" s="314"/>
      <c r="AO51" s="315"/>
      <c r="AP51" s="315"/>
      <c r="AQ51" s="315"/>
      <c r="AR51" s="315"/>
      <c r="AS51" s="315"/>
      <c r="AT51" s="315"/>
      <c r="AU51" s="315"/>
      <c r="AV51" s="314"/>
    </row>
    <row r="52" spans="1:48" s="9" customFormat="1" ht="32.25" customHeight="1">
      <c r="A52" s="481"/>
      <c r="B52" s="495" t="s">
        <v>314</v>
      </c>
      <c r="C52" s="162" t="s">
        <v>38</v>
      </c>
      <c r="D52" s="161" t="s">
        <v>165</v>
      </c>
      <c r="E52" s="197">
        <v>43</v>
      </c>
      <c r="F52" s="307"/>
      <c r="G52" s="307"/>
      <c r="H52" s="307"/>
      <c r="I52" s="307"/>
      <c r="J52" s="307"/>
      <c r="K52" s="307"/>
      <c r="L52" s="307"/>
      <c r="M52" s="307"/>
      <c r="N52" s="307"/>
      <c r="O52" s="307"/>
      <c r="P52" s="307"/>
      <c r="Q52" s="307"/>
      <c r="R52" s="307"/>
      <c r="S52" s="307"/>
      <c r="T52" s="307"/>
      <c r="U52" s="307"/>
      <c r="V52" s="307"/>
      <c r="W52" s="307"/>
      <c r="X52" s="307"/>
      <c r="Y52" s="307"/>
      <c r="Z52" s="307"/>
      <c r="AA52" s="307"/>
      <c r="AB52" s="307"/>
      <c r="AC52" s="307"/>
      <c r="AD52" s="307"/>
      <c r="AE52" s="307"/>
      <c r="AF52" s="307"/>
      <c r="AG52" s="314">
        <v>2</v>
      </c>
      <c r="AH52" s="314"/>
      <c r="AI52" s="314">
        <v>1</v>
      </c>
      <c r="AJ52" s="314"/>
      <c r="AK52" s="315"/>
      <c r="AL52" s="315"/>
      <c r="AM52" s="314">
        <v>58</v>
      </c>
      <c r="AN52" s="314">
        <v>61</v>
      </c>
      <c r="AO52" s="315"/>
      <c r="AP52" s="315"/>
      <c r="AQ52" s="315"/>
      <c r="AR52" s="315"/>
      <c r="AS52" s="315"/>
      <c r="AT52" s="315"/>
      <c r="AU52" s="315"/>
      <c r="AV52" s="314">
        <v>3</v>
      </c>
    </row>
    <row r="53" spans="1:48" s="9" customFormat="1" ht="54" customHeight="1">
      <c r="A53" s="481"/>
      <c r="B53" s="496"/>
      <c r="C53" s="162" t="s">
        <v>39</v>
      </c>
      <c r="D53" s="161" t="s">
        <v>165</v>
      </c>
      <c r="E53" s="197">
        <v>44</v>
      </c>
      <c r="F53" s="307"/>
      <c r="G53" s="307"/>
      <c r="H53" s="307"/>
      <c r="I53" s="307"/>
      <c r="J53" s="307"/>
      <c r="K53" s="307"/>
      <c r="L53" s="307"/>
      <c r="M53" s="307"/>
      <c r="N53" s="307"/>
      <c r="O53" s="307"/>
      <c r="P53" s="307"/>
      <c r="Q53" s="307"/>
      <c r="R53" s="307"/>
      <c r="S53" s="307"/>
      <c r="T53" s="307"/>
      <c r="U53" s="307"/>
      <c r="V53" s="307"/>
      <c r="W53" s="307"/>
      <c r="X53" s="307"/>
      <c r="Y53" s="307"/>
      <c r="Z53" s="307"/>
      <c r="AA53" s="307"/>
      <c r="AB53" s="307"/>
      <c r="AC53" s="307"/>
      <c r="AD53" s="307"/>
      <c r="AE53" s="307"/>
      <c r="AF53" s="307"/>
      <c r="AG53" s="314"/>
      <c r="AH53" s="314"/>
      <c r="AI53" s="314"/>
      <c r="AJ53" s="314"/>
      <c r="AK53" s="315"/>
      <c r="AL53" s="315"/>
      <c r="AM53" s="314"/>
      <c r="AN53" s="314"/>
      <c r="AO53" s="315"/>
      <c r="AP53" s="315"/>
      <c r="AQ53" s="315"/>
      <c r="AR53" s="315"/>
      <c r="AS53" s="315"/>
      <c r="AT53" s="315"/>
      <c r="AU53" s="315"/>
      <c r="AV53" s="314"/>
    </row>
    <row r="54" spans="1:48" ht="55.5" customHeight="1">
      <c r="A54" s="482"/>
      <c r="B54" s="497"/>
      <c r="C54" s="162" t="s">
        <v>40</v>
      </c>
      <c r="D54" s="161" t="s">
        <v>166</v>
      </c>
      <c r="E54" s="197">
        <v>45</v>
      </c>
      <c r="F54" s="307"/>
      <c r="G54" s="307"/>
      <c r="H54" s="307"/>
      <c r="I54" s="307"/>
      <c r="J54" s="307"/>
      <c r="K54" s="307"/>
      <c r="L54" s="307"/>
      <c r="M54" s="307"/>
      <c r="N54" s="307"/>
      <c r="O54" s="307"/>
      <c r="P54" s="307"/>
      <c r="Q54" s="307"/>
      <c r="R54" s="307"/>
      <c r="S54" s="307"/>
      <c r="T54" s="307"/>
      <c r="U54" s="307"/>
      <c r="V54" s="307"/>
      <c r="W54" s="307"/>
      <c r="X54" s="307"/>
      <c r="Y54" s="307"/>
      <c r="Z54" s="307"/>
      <c r="AA54" s="307"/>
      <c r="AB54" s="307"/>
      <c r="AC54" s="307"/>
      <c r="AD54" s="307"/>
      <c r="AE54" s="307"/>
      <c r="AF54" s="307"/>
      <c r="AG54" s="314"/>
      <c r="AH54" s="314"/>
      <c r="AI54" s="314"/>
      <c r="AJ54" s="314"/>
      <c r="AK54" s="315"/>
      <c r="AL54" s="315"/>
      <c r="AM54" s="314"/>
      <c r="AN54" s="314"/>
      <c r="AO54" s="315"/>
      <c r="AP54" s="315"/>
      <c r="AQ54" s="315"/>
      <c r="AR54" s="315"/>
      <c r="AS54" s="315"/>
      <c r="AT54" s="315"/>
      <c r="AU54" s="315"/>
      <c r="AV54" s="314"/>
    </row>
    <row r="55" spans="1:48" ht="42.75" customHeight="1">
      <c r="A55" s="462" t="s">
        <v>41</v>
      </c>
      <c r="B55" s="441" t="s">
        <v>42</v>
      </c>
      <c r="C55" s="442"/>
      <c r="D55" s="165"/>
      <c r="E55" s="197">
        <v>46</v>
      </c>
      <c r="F55" s="307"/>
      <c r="G55" s="307"/>
      <c r="H55" s="307"/>
      <c r="I55" s="307"/>
      <c r="J55" s="307"/>
      <c r="K55" s="307"/>
      <c r="L55" s="307"/>
      <c r="M55" s="307"/>
      <c r="N55" s="307"/>
      <c r="O55" s="307"/>
      <c r="P55" s="307"/>
      <c r="Q55" s="307"/>
      <c r="R55" s="307"/>
      <c r="S55" s="307"/>
      <c r="T55" s="307"/>
      <c r="U55" s="307"/>
      <c r="V55" s="307"/>
      <c r="W55" s="307"/>
      <c r="X55" s="307"/>
      <c r="Y55" s="307"/>
      <c r="Z55" s="307"/>
      <c r="AA55" s="307"/>
      <c r="AB55" s="307"/>
      <c r="AC55" s="307"/>
      <c r="AD55" s="307"/>
      <c r="AE55" s="307"/>
      <c r="AF55" s="307"/>
      <c r="AG55" s="318"/>
      <c r="AH55" s="318"/>
      <c r="AI55" s="318"/>
      <c r="AJ55" s="318"/>
      <c r="AK55" s="315"/>
      <c r="AL55" s="315"/>
      <c r="AM55" s="314">
        <v>45</v>
      </c>
      <c r="AN55" s="314">
        <v>45</v>
      </c>
      <c r="AO55" s="315"/>
      <c r="AP55" s="315"/>
      <c r="AQ55" s="315"/>
      <c r="AR55" s="315"/>
      <c r="AS55" s="315"/>
      <c r="AT55" s="315"/>
      <c r="AU55" s="315"/>
      <c r="AV55" s="314"/>
    </row>
    <row r="56" spans="1:48" ht="39" customHeight="1">
      <c r="A56" s="462"/>
      <c r="B56" s="441" t="s">
        <v>43</v>
      </c>
      <c r="C56" s="442"/>
      <c r="D56" s="165"/>
      <c r="E56" s="197">
        <v>47</v>
      </c>
      <c r="F56" s="307"/>
      <c r="G56" s="307"/>
      <c r="H56" s="307"/>
      <c r="I56" s="307"/>
      <c r="J56" s="307"/>
      <c r="K56" s="307"/>
      <c r="L56" s="307"/>
      <c r="M56" s="307"/>
      <c r="N56" s="307"/>
      <c r="O56" s="307"/>
      <c r="P56" s="307"/>
      <c r="Q56" s="307"/>
      <c r="R56" s="307"/>
      <c r="S56" s="307"/>
      <c r="T56" s="307"/>
      <c r="U56" s="307"/>
      <c r="V56" s="307"/>
      <c r="W56" s="307"/>
      <c r="X56" s="307"/>
      <c r="Y56" s="307"/>
      <c r="Z56" s="307"/>
      <c r="AA56" s="307"/>
      <c r="AB56" s="307"/>
      <c r="AC56" s="307"/>
      <c r="AD56" s="307"/>
      <c r="AE56" s="307"/>
      <c r="AF56" s="307"/>
      <c r="AG56" s="318">
        <v>2</v>
      </c>
      <c r="AH56" s="318"/>
      <c r="AI56" s="318">
        <v>1</v>
      </c>
      <c r="AJ56" s="318"/>
      <c r="AK56" s="315"/>
      <c r="AL56" s="315"/>
      <c r="AM56" s="314">
        <v>11</v>
      </c>
      <c r="AN56" s="314">
        <v>14</v>
      </c>
      <c r="AO56" s="315"/>
      <c r="AP56" s="315"/>
      <c r="AQ56" s="315"/>
      <c r="AR56" s="315"/>
      <c r="AS56" s="315"/>
      <c r="AT56" s="315"/>
      <c r="AU56" s="315"/>
      <c r="AV56" s="314">
        <v>3</v>
      </c>
    </row>
    <row r="57" spans="1:48" ht="36.75" customHeight="1">
      <c r="A57" s="462"/>
      <c r="B57" s="441" t="s">
        <v>44</v>
      </c>
      <c r="C57" s="442"/>
      <c r="D57" s="165"/>
      <c r="E57" s="197">
        <v>48</v>
      </c>
      <c r="F57" s="307"/>
      <c r="G57" s="307"/>
      <c r="H57" s="307"/>
      <c r="I57" s="307"/>
      <c r="J57" s="307"/>
      <c r="K57" s="307"/>
      <c r="L57" s="307"/>
      <c r="M57" s="307"/>
      <c r="N57" s="307"/>
      <c r="O57" s="307"/>
      <c r="P57" s="307"/>
      <c r="Q57" s="307"/>
      <c r="R57" s="307"/>
      <c r="S57" s="307"/>
      <c r="T57" s="307"/>
      <c r="U57" s="307"/>
      <c r="V57" s="307"/>
      <c r="W57" s="307"/>
      <c r="X57" s="307"/>
      <c r="Y57" s="307"/>
      <c r="Z57" s="307"/>
      <c r="AA57" s="307"/>
      <c r="AB57" s="307"/>
      <c r="AC57" s="307"/>
      <c r="AD57" s="307"/>
      <c r="AE57" s="307"/>
      <c r="AF57" s="307"/>
      <c r="AG57" s="318"/>
      <c r="AH57" s="318"/>
      <c r="AI57" s="318"/>
      <c r="AJ57" s="318"/>
      <c r="AK57" s="315"/>
      <c r="AL57" s="315"/>
      <c r="AM57" s="314"/>
      <c r="AN57" s="314"/>
      <c r="AO57" s="315"/>
      <c r="AP57" s="315"/>
      <c r="AQ57" s="315"/>
      <c r="AR57" s="315"/>
      <c r="AS57" s="315"/>
      <c r="AT57" s="315"/>
      <c r="AU57" s="315"/>
      <c r="AV57" s="314"/>
    </row>
    <row r="58" spans="1:48" ht="41.25" customHeight="1">
      <c r="A58" s="462"/>
      <c r="B58" s="441" t="s">
        <v>45</v>
      </c>
      <c r="C58" s="442"/>
      <c r="D58" s="165"/>
      <c r="E58" s="197">
        <v>49</v>
      </c>
      <c r="F58" s="307"/>
      <c r="G58" s="307"/>
      <c r="H58" s="307"/>
      <c r="I58" s="307"/>
      <c r="J58" s="307"/>
      <c r="K58" s="307"/>
      <c r="L58" s="307"/>
      <c r="M58" s="307"/>
      <c r="N58" s="307"/>
      <c r="O58" s="307"/>
      <c r="P58" s="307"/>
      <c r="Q58" s="307"/>
      <c r="R58" s="307"/>
      <c r="S58" s="307"/>
      <c r="T58" s="307"/>
      <c r="U58" s="307"/>
      <c r="V58" s="307"/>
      <c r="W58" s="307"/>
      <c r="X58" s="307"/>
      <c r="Y58" s="307"/>
      <c r="Z58" s="307"/>
      <c r="AA58" s="307"/>
      <c r="AB58" s="307"/>
      <c r="AC58" s="307"/>
      <c r="AD58" s="307"/>
      <c r="AE58" s="307"/>
      <c r="AF58" s="307"/>
      <c r="AG58" s="318"/>
      <c r="AH58" s="318"/>
      <c r="AI58" s="318"/>
      <c r="AJ58" s="318"/>
      <c r="AK58" s="315"/>
      <c r="AL58" s="315"/>
      <c r="AM58" s="314">
        <v>2</v>
      </c>
      <c r="AN58" s="314">
        <v>2</v>
      </c>
      <c r="AO58" s="315"/>
      <c r="AP58" s="315"/>
      <c r="AQ58" s="315"/>
      <c r="AR58" s="315"/>
      <c r="AS58" s="315"/>
      <c r="AT58" s="315"/>
      <c r="AU58" s="315"/>
      <c r="AV58" s="314"/>
    </row>
    <row r="59" spans="1:48" ht="102" customHeight="1">
      <c r="A59" s="476" t="s">
        <v>364</v>
      </c>
      <c r="B59" s="483" t="s">
        <v>576</v>
      </c>
      <c r="C59" s="484"/>
      <c r="D59" s="195"/>
      <c r="E59" s="197">
        <v>50</v>
      </c>
      <c r="F59" s="307"/>
      <c r="G59" s="307"/>
      <c r="H59" s="307"/>
      <c r="I59" s="307"/>
      <c r="J59" s="307"/>
      <c r="K59" s="307"/>
      <c r="L59" s="307"/>
      <c r="M59" s="307"/>
      <c r="N59" s="307"/>
      <c r="O59" s="307"/>
      <c r="P59" s="307"/>
      <c r="Q59" s="307"/>
      <c r="R59" s="307"/>
      <c r="S59" s="307"/>
      <c r="T59" s="307"/>
      <c r="U59" s="307"/>
      <c r="V59" s="307"/>
      <c r="W59" s="307"/>
      <c r="X59" s="307"/>
      <c r="Y59" s="307"/>
      <c r="Z59" s="307"/>
      <c r="AA59" s="307"/>
      <c r="AB59" s="307"/>
      <c r="AC59" s="307"/>
      <c r="AD59" s="307"/>
      <c r="AE59" s="307"/>
      <c r="AF59" s="307"/>
      <c r="AG59" s="318"/>
      <c r="AH59" s="318"/>
      <c r="AI59" s="318"/>
      <c r="AJ59" s="318"/>
      <c r="AK59" s="315"/>
      <c r="AL59" s="315"/>
      <c r="AM59" s="314"/>
      <c r="AN59" s="314"/>
      <c r="AO59" s="315"/>
      <c r="AP59" s="315"/>
      <c r="AQ59" s="315"/>
      <c r="AR59" s="315"/>
      <c r="AS59" s="315"/>
      <c r="AT59" s="315"/>
      <c r="AU59" s="315"/>
      <c r="AV59" s="314"/>
    </row>
    <row r="60" spans="1:48" ht="86.25" customHeight="1">
      <c r="A60" s="477"/>
      <c r="B60" s="483" t="s">
        <v>542</v>
      </c>
      <c r="C60" s="484"/>
      <c r="D60" s="195"/>
      <c r="E60" s="197">
        <v>51</v>
      </c>
      <c r="F60" s="307"/>
      <c r="G60" s="307"/>
      <c r="H60" s="307"/>
      <c r="I60" s="307"/>
      <c r="J60" s="307"/>
      <c r="K60" s="307"/>
      <c r="L60" s="307"/>
      <c r="M60" s="307"/>
      <c r="N60" s="307"/>
      <c r="O60" s="307"/>
      <c r="P60" s="307"/>
      <c r="Q60" s="307"/>
      <c r="R60" s="307"/>
      <c r="S60" s="307"/>
      <c r="T60" s="307"/>
      <c r="U60" s="307"/>
      <c r="V60" s="307"/>
      <c r="W60" s="307"/>
      <c r="X60" s="307"/>
      <c r="Y60" s="307"/>
      <c r="Z60" s="307"/>
      <c r="AA60" s="307"/>
      <c r="AB60" s="307"/>
      <c r="AC60" s="307"/>
      <c r="AD60" s="307"/>
      <c r="AE60" s="307"/>
      <c r="AF60" s="307"/>
      <c r="AG60" s="318"/>
      <c r="AH60" s="318"/>
      <c r="AI60" s="318"/>
      <c r="AJ60" s="318"/>
      <c r="AK60" s="315"/>
      <c r="AL60" s="315"/>
      <c r="AM60" s="314"/>
      <c r="AN60" s="314"/>
      <c r="AO60" s="315"/>
      <c r="AP60" s="315"/>
      <c r="AQ60" s="315"/>
      <c r="AR60" s="315"/>
      <c r="AS60" s="315"/>
      <c r="AT60" s="315"/>
      <c r="AU60" s="315"/>
      <c r="AV60" s="314"/>
    </row>
    <row r="61" spans="1:48" ht="123" customHeight="1">
      <c r="A61" s="477"/>
      <c r="B61" s="483" t="s">
        <v>578</v>
      </c>
      <c r="C61" s="484"/>
      <c r="D61" s="295" t="s">
        <v>577</v>
      </c>
      <c r="E61" s="197">
        <v>52</v>
      </c>
      <c r="F61" s="307"/>
      <c r="G61" s="307"/>
      <c r="H61" s="307"/>
      <c r="I61" s="307"/>
      <c r="J61" s="307"/>
      <c r="K61" s="307"/>
      <c r="L61" s="307"/>
      <c r="M61" s="307"/>
      <c r="N61" s="307"/>
      <c r="O61" s="307"/>
      <c r="P61" s="307"/>
      <c r="Q61" s="307"/>
      <c r="R61" s="307"/>
      <c r="S61" s="307"/>
      <c r="T61" s="307"/>
      <c r="U61" s="307"/>
      <c r="V61" s="307"/>
      <c r="W61" s="307"/>
      <c r="X61" s="307"/>
      <c r="Y61" s="307"/>
      <c r="Z61" s="307"/>
      <c r="AA61" s="307"/>
      <c r="AB61" s="307"/>
      <c r="AC61" s="307"/>
      <c r="AD61" s="307"/>
      <c r="AE61" s="307"/>
      <c r="AF61" s="307"/>
      <c r="AG61" s="318"/>
      <c r="AH61" s="318"/>
      <c r="AI61" s="318"/>
      <c r="AJ61" s="318"/>
      <c r="AK61" s="315"/>
      <c r="AL61" s="315"/>
      <c r="AM61" s="318"/>
      <c r="AN61" s="318"/>
      <c r="AO61" s="315"/>
      <c r="AP61" s="315"/>
      <c r="AQ61" s="315"/>
      <c r="AR61" s="315"/>
      <c r="AS61" s="315"/>
      <c r="AT61" s="315"/>
      <c r="AU61" s="315"/>
      <c r="AV61" s="314"/>
    </row>
    <row r="62" spans="1:48" ht="152.25" customHeight="1">
      <c r="A62" s="477"/>
      <c r="B62" s="490" t="s">
        <v>315</v>
      </c>
      <c r="C62" s="491"/>
      <c r="D62" s="194" t="s">
        <v>312</v>
      </c>
      <c r="E62" s="197">
        <v>53</v>
      </c>
      <c r="F62" s="307"/>
      <c r="G62" s="307"/>
      <c r="H62" s="307"/>
      <c r="I62" s="307"/>
      <c r="J62" s="307"/>
      <c r="K62" s="307"/>
      <c r="L62" s="307"/>
      <c r="M62" s="307"/>
      <c r="N62" s="307"/>
      <c r="O62" s="307"/>
      <c r="P62" s="307"/>
      <c r="Q62" s="307"/>
      <c r="R62" s="307"/>
      <c r="S62" s="307"/>
      <c r="T62" s="307"/>
      <c r="U62" s="307"/>
      <c r="V62" s="307"/>
      <c r="W62" s="307"/>
      <c r="X62" s="307"/>
      <c r="Y62" s="307"/>
      <c r="Z62" s="307"/>
      <c r="AA62" s="307"/>
      <c r="AB62" s="307"/>
      <c r="AC62" s="307"/>
      <c r="AD62" s="307"/>
      <c r="AE62" s="307"/>
      <c r="AF62" s="307"/>
      <c r="AG62" s="318"/>
      <c r="AH62" s="318"/>
      <c r="AI62" s="318"/>
      <c r="AJ62" s="318"/>
      <c r="AK62" s="315"/>
      <c r="AL62" s="315"/>
      <c r="AM62" s="318"/>
      <c r="AN62" s="318"/>
      <c r="AO62" s="315"/>
      <c r="AP62" s="315"/>
      <c r="AQ62" s="315"/>
      <c r="AR62" s="315"/>
      <c r="AS62" s="315"/>
      <c r="AT62" s="315"/>
      <c r="AU62" s="315"/>
      <c r="AV62" s="314"/>
    </row>
    <row r="63" spans="1:49" ht="86.25" customHeight="1">
      <c r="A63" s="477"/>
      <c r="B63" s="473" t="s">
        <v>361</v>
      </c>
      <c r="C63" s="475"/>
      <c r="D63" s="194"/>
      <c r="E63" s="197">
        <v>54</v>
      </c>
      <c r="F63" s="307"/>
      <c r="G63" s="307"/>
      <c r="H63" s="307"/>
      <c r="I63" s="307"/>
      <c r="J63" s="307"/>
      <c r="K63" s="307"/>
      <c r="L63" s="307"/>
      <c r="M63" s="307"/>
      <c r="N63" s="307"/>
      <c r="O63" s="307"/>
      <c r="P63" s="307"/>
      <c r="Q63" s="307"/>
      <c r="R63" s="307"/>
      <c r="S63" s="307"/>
      <c r="T63" s="307"/>
      <c r="U63" s="307"/>
      <c r="V63" s="307"/>
      <c r="W63" s="307"/>
      <c r="X63" s="307"/>
      <c r="Y63" s="307"/>
      <c r="Z63" s="307"/>
      <c r="AA63" s="307"/>
      <c r="AB63" s="307"/>
      <c r="AC63" s="307"/>
      <c r="AD63" s="307"/>
      <c r="AE63" s="307"/>
      <c r="AF63" s="307"/>
      <c r="AG63" s="321"/>
      <c r="AH63" s="321"/>
      <c r="AI63" s="318"/>
      <c r="AJ63" s="318"/>
      <c r="AK63" s="315"/>
      <c r="AL63" s="315"/>
      <c r="AM63" s="318"/>
      <c r="AN63" s="318"/>
      <c r="AO63" s="315"/>
      <c r="AP63" s="315"/>
      <c r="AQ63" s="315"/>
      <c r="AR63" s="315"/>
      <c r="AS63" s="315"/>
      <c r="AT63" s="315"/>
      <c r="AU63" s="315"/>
      <c r="AV63" s="314"/>
      <c r="AW63" s="7"/>
    </row>
    <row r="64" spans="1:49" ht="99" customHeight="1">
      <c r="A64" s="478"/>
      <c r="B64" s="473" t="s">
        <v>362</v>
      </c>
      <c r="C64" s="475"/>
      <c r="D64" s="193"/>
      <c r="E64" s="197">
        <v>55</v>
      </c>
      <c r="F64" s="307"/>
      <c r="G64" s="307"/>
      <c r="H64" s="307"/>
      <c r="I64" s="307"/>
      <c r="J64" s="307"/>
      <c r="K64" s="307"/>
      <c r="L64" s="307"/>
      <c r="M64" s="307"/>
      <c r="N64" s="307"/>
      <c r="O64" s="307"/>
      <c r="P64" s="307"/>
      <c r="Q64" s="307"/>
      <c r="R64" s="307"/>
      <c r="S64" s="307"/>
      <c r="T64" s="307"/>
      <c r="U64" s="307"/>
      <c r="V64" s="307"/>
      <c r="W64" s="307"/>
      <c r="X64" s="307"/>
      <c r="Y64" s="307"/>
      <c r="Z64" s="307"/>
      <c r="AA64" s="307"/>
      <c r="AB64" s="307"/>
      <c r="AC64" s="307"/>
      <c r="AD64" s="307"/>
      <c r="AE64" s="307"/>
      <c r="AF64" s="307"/>
      <c r="AG64" s="321"/>
      <c r="AH64" s="321"/>
      <c r="AI64" s="318"/>
      <c r="AJ64" s="318"/>
      <c r="AK64" s="315"/>
      <c r="AL64" s="315"/>
      <c r="AM64" s="318"/>
      <c r="AN64" s="318"/>
      <c r="AO64" s="315"/>
      <c r="AP64" s="315"/>
      <c r="AQ64" s="315"/>
      <c r="AR64" s="315"/>
      <c r="AS64" s="315"/>
      <c r="AT64" s="315"/>
      <c r="AU64" s="315"/>
      <c r="AV64" s="314"/>
      <c r="AW64" s="7"/>
    </row>
    <row r="65" spans="1:49" ht="27">
      <c r="A65" s="473" t="s">
        <v>363</v>
      </c>
      <c r="B65" s="474"/>
      <c r="C65" s="475"/>
      <c r="D65" s="193"/>
      <c r="E65" s="197">
        <v>56</v>
      </c>
      <c r="F65" s="307"/>
      <c r="G65" s="307"/>
      <c r="H65" s="307"/>
      <c r="I65" s="307"/>
      <c r="J65" s="307"/>
      <c r="K65" s="307"/>
      <c r="L65" s="307"/>
      <c r="M65" s="307"/>
      <c r="N65" s="307"/>
      <c r="O65" s="307"/>
      <c r="P65" s="307"/>
      <c r="Q65" s="307"/>
      <c r="R65" s="307"/>
      <c r="S65" s="307"/>
      <c r="T65" s="307"/>
      <c r="U65" s="307"/>
      <c r="V65" s="307"/>
      <c r="W65" s="307"/>
      <c r="X65" s="307"/>
      <c r="Y65" s="307"/>
      <c r="Z65" s="307"/>
      <c r="AA65" s="307"/>
      <c r="AB65" s="307"/>
      <c r="AC65" s="307"/>
      <c r="AD65" s="307"/>
      <c r="AE65" s="307"/>
      <c r="AF65" s="307"/>
      <c r="AG65" s="321"/>
      <c r="AH65" s="321"/>
      <c r="AI65" s="321"/>
      <c r="AJ65" s="321"/>
      <c r="AK65" s="319"/>
      <c r="AL65" s="319"/>
      <c r="AM65" s="321"/>
      <c r="AN65" s="321"/>
      <c r="AO65" s="319"/>
      <c r="AP65" s="319"/>
      <c r="AQ65" s="319"/>
      <c r="AR65" s="319"/>
      <c r="AS65" s="319"/>
      <c r="AT65" s="319"/>
      <c r="AU65" s="319"/>
      <c r="AV65" s="320"/>
      <c r="AW65" s="7"/>
    </row>
    <row r="66" spans="1:49" ht="27">
      <c r="A66" s="473" t="s">
        <v>363</v>
      </c>
      <c r="B66" s="474"/>
      <c r="C66" s="475"/>
      <c r="D66" s="193"/>
      <c r="E66" s="197">
        <v>57</v>
      </c>
      <c r="F66" s="307"/>
      <c r="G66" s="307"/>
      <c r="H66" s="307"/>
      <c r="I66" s="307"/>
      <c r="J66" s="307"/>
      <c r="K66" s="307"/>
      <c r="L66" s="307"/>
      <c r="M66" s="307"/>
      <c r="N66" s="307"/>
      <c r="O66" s="307"/>
      <c r="P66" s="307"/>
      <c r="Q66" s="307"/>
      <c r="R66" s="307"/>
      <c r="S66" s="307"/>
      <c r="T66" s="307"/>
      <c r="U66" s="307"/>
      <c r="V66" s="307"/>
      <c r="W66" s="307"/>
      <c r="X66" s="307"/>
      <c r="Y66" s="307"/>
      <c r="Z66" s="307"/>
      <c r="AA66" s="307"/>
      <c r="AB66" s="307"/>
      <c r="AC66" s="307"/>
      <c r="AD66" s="307"/>
      <c r="AE66" s="307"/>
      <c r="AF66" s="307"/>
      <c r="AG66" s="321"/>
      <c r="AH66" s="321"/>
      <c r="AI66" s="321"/>
      <c r="AJ66" s="321"/>
      <c r="AK66" s="319"/>
      <c r="AL66" s="319"/>
      <c r="AM66" s="321"/>
      <c r="AN66" s="321"/>
      <c r="AO66" s="319"/>
      <c r="AP66" s="319"/>
      <c r="AQ66" s="319"/>
      <c r="AR66" s="319"/>
      <c r="AS66" s="319"/>
      <c r="AT66" s="319"/>
      <c r="AU66" s="319"/>
      <c r="AV66" s="320"/>
      <c r="AW66" s="7"/>
    </row>
    <row r="67" ht="16.5">
      <c r="E67" s="200"/>
    </row>
  </sheetData>
  <sheetProtection/>
  <mergeCells count="109">
    <mergeCell ref="D44:D45"/>
    <mergeCell ref="F5:F8"/>
    <mergeCell ref="AL5:AL8"/>
    <mergeCell ref="AN5:AN8"/>
    <mergeCell ref="AJ5:AJ8"/>
    <mergeCell ref="AD5:AE5"/>
    <mergeCell ref="AB7:AB8"/>
    <mergeCell ref="AF5:AG5"/>
    <mergeCell ref="AE6:AE8"/>
    <mergeCell ref="X7:X8"/>
    <mergeCell ref="AM5:AM8"/>
    <mergeCell ref="AF6:AF8"/>
    <mergeCell ref="AD6:AD8"/>
    <mergeCell ref="AO5:AU5"/>
    <mergeCell ref="AS6:AS8"/>
    <mergeCell ref="AR6:AR8"/>
    <mergeCell ref="AT6:AT8"/>
    <mergeCell ref="AU6:AU8"/>
    <mergeCell ref="AO6:AO8"/>
    <mergeCell ref="B60:C60"/>
    <mergeCell ref="B61:C61"/>
    <mergeCell ref="B62:C62"/>
    <mergeCell ref="A21:C21"/>
    <mergeCell ref="A41:C41"/>
    <mergeCell ref="A28:C28"/>
    <mergeCell ref="A23:C23"/>
    <mergeCell ref="B52:B54"/>
    <mergeCell ref="A40:C40"/>
    <mergeCell ref="A46:C46"/>
    <mergeCell ref="A47:A54"/>
    <mergeCell ref="B59:C59"/>
    <mergeCell ref="AV5:AV8"/>
    <mergeCell ref="G6:Q6"/>
    <mergeCell ref="R6:W6"/>
    <mergeCell ref="X6:AB6"/>
    <mergeCell ref="AG6:AG8"/>
    <mergeCell ref="AQ6:AQ8"/>
    <mergeCell ref="AP6:AP8"/>
    <mergeCell ref="AH5:AI5"/>
    <mergeCell ref="A66:C66"/>
    <mergeCell ref="A65:C65"/>
    <mergeCell ref="B64:C64"/>
    <mergeCell ref="B63:C63"/>
    <mergeCell ref="A59:A64"/>
    <mergeCell ref="A39:C39"/>
    <mergeCell ref="B47:C47"/>
    <mergeCell ref="B48:C48"/>
    <mergeCell ref="B49:C49"/>
    <mergeCell ref="B51:C51"/>
    <mergeCell ref="A34:C34"/>
    <mergeCell ref="A35:C35"/>
    <mergeCell ref="A36:C36"/>
    <mergeCell ref="R7:T7"/>
    <mergeCell ref="A19:C19"/>
    <mergeCell ref="A26:C26"/>
    <mergeCell ref="A18:C18"/>
    <mergeCell ref="A29:C29"/>
    <mergeCell ref="A31:C31"/>
    <mergeCell ref="D5:D8"/>
    <mergeCell ref="A37:C37"/>
    <mergeCell ref="A55:A58"/>
    <mergeCell ref="B55:C55"/>
    <mergeCell ref="B56:C56"/>
    <mergeCell ref="B57:C57"/>
    <mergeCell ref="B58:C58"/>
    <mergeCell ref="A43:C43"/>
    <mergeCell ref="A42:C42"/>
    <mergeCell ref="A44:B45"/>
    <mergeCell ref="B50:C50"/>
    <mergeCell ref="A38:C38"/>
    <mergeCell ref="A3:AL3"/>
    <mergeCell ref="G7:G8"/>
    <mergeCell ref="H7:I7"/>
    <mergeCell ref="J7:J8"/>
    <mergeCell ref="O7:O8"/>
    <mergeCell ref="A4:AG4"/>
    <mergeCell ref="AI6:AI8"/>
    <mergeCell ref="AH6:AH8"/>
    <mergeCell ref="AK5:AK8"/>
    <mergeCell ref="A33:C33"/>
    <mergeCell ref="A30:C30"/>
    <mergeCell ref="A9:C9"/>
    <mergeCell ref="A5:C8"/>
    <mergeCell ref="A32:C32"/>
    <mergeCell ref="A12:C12"/>
    <mergeCell ref="A10:C10"/>
    <mergeCell ref="A27:C27"/>
    <mergeCell ref="A11:C11"/>
    <mergeCell ref="A13:C13"/>
    <mergeCell ref="AC6:AC8"/>
    <mergeCell ref="P7:P8"/>
    <mergeCell ref="E5:E8"/>
    <mergeCell ref="G5:W5"/>
    <mergeCell ref="X5:AC5"/>
    <mergeCell ref="W7:W8"/>
    <mergeCell ref="K7:N7"/>
    <mergeCell ref="Q7:Q8"/>
    <mergeCell ref="U7:V7"/>
    <mergeCell ref="Y7:Y8"/>
    <mergeCell ref="A25:C25"/>
    <mergeCell ref="Z7:Z8"/>
    <mergeCell ref="AA7:AA8"/>
    <mergeCell ref="A24:C24"/>
    <mergeCell ref="A14:C14"/>
    <mergeCell ref="A16:C16"/>
    <mergeCell ref="A17:C17"/>
    <mergeCell ref="A20:C20"/>
    <mergeCell ref="A15:C15"/>
    <mergeCell ref="A22:C22"/>
  </mergeCells>
  <printOptions/>
  <pageMargins left="0.3937007874015748" right="0" top="0.7874015748031497" bottom="0" header="0" footer="0"/>
  <pageSetup horizontalDpi="600" verticalDpi="600" orientation="landscape" paperSize="9" scale="2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>
    <tabColor indexed="26"/>
    <pageSetUpPr fitToPage="1"/>
  </sheetPr>
  <dimension ref="A1:V45"/>
  <sheetViews>
    <sheetView showGridLines="0" zoomScale="50" zoomScaleNormal="50" zoomScaleSheetLayoutView="50" zoomScalePageLayoutView="0" workbookViewId="0" topLeftCell="A25">
      <selection activeCell="L41" sqref="L41:S41"/>
    </sheetView>
  </sheetViews>
  <sheetFormatPr defaultColWidth="9.140625" defaultRowHeight="12.75"/>
  <cols>
    <col min="1" max="1" width="32.28125" style="5" customWidth="1"/>
    <col min="2" max="2" width="44.28125" style="5" customWidth="1"/>
    <col min="3" max="3" width="85.8515625" style="5" customWidth="1"/>
    <col min="4" max="4" width="3.57421875" style="108" customWidth="1"/>
    <col min="5" max="5" width="20.28125" style="6" customWidth="1"/>
    <col min="6" max="6" width="6.00390625" style="5" customWidth="1"/>
    <col min="7" max="7" width="5.28125" style="5" customWidth="1"/>
    <col min="8" max="8" width="54.7109375" style="5" customWidth="1"/>
    <col min="9" max="9" width="3.7109375" style="108" customWidth="1"/>
    <col min="10" max="10" width="13.7109375" style="5" customWidth="1"/>
    <col min="11" max="11" width="11.140625" style="5" customWidth="1"/>
    <col min="12" max="12" width="11.00390625" style="5" customWidth="1"/>
    <col min="13" max="13" width="11.7109375" style="5" customWidth="1"/>
    <col min="14" max="14" width="12.57421875" style="5" customWidth="1"/>
    <col min="15" max="15" width="11.00390625" style="5" customWidth="1"/>
    <col min="16" max="16" width="11.28125" style="5" customWidth="1"/>
    <col min="17" max="17" width="9.8515625" style="5" customWidth="1"/>
    <col min="18" max="18" width="9.28125" style="5" customWidth="1"/>
    <col min="19" max="19" width="10.421875" style="5" customWidth="1"/>
    <col min="20" max="20" width="5.140625" style="5" customWidth="1"/>
    <col min="21" max="21" width="9.8515625" style="5" customWidth="1"/>
    <col min="22" max="16384" width="9.140625" style="5" customWidth="1"/>
  </cols>
  <sheetData>
    <row r="1" spans="1:9" s="6" customFormat="1" ht="15">
      <c r="A1" s="6" t="s">
        <v>205</v>
      </c>
      <c r="D1" s="107"/>
      <c r="I1" s="107"/>
    </row>
    <row r="2" spans="1:21" s="6" customFormat="1" ht="18" customHeight="1">
      <c r="A2" s="146" t="s">
        <v>130</v>
      </c>
      <c r="B2" s="106"/>
      <c r="C2" s="7"/>
      <c r="D2" s="145" t="str">
        <f>IF('Титул ф.6'!D23=0," ",'Титул ф.6'!D23)</f>
        <v>Нижегородский областной суд </v>
      </c>
      <c r="E2" s="143"/>
      <c r="F2" s="143"/>
      <c r="G2" s="143"/>
      <c r="H2" s="144"/>
      <c r="T2" s="39"/>
      <c r="U2" s="81"/>
    </row>
    <row r="3" spans="1:19" s="6" customFormat="1" ht="58.5" customHeight="1">
      <c r="A3" s="571" t="s">
        <v>225</v>
      </c>
      <c r="B3" s="571"/>
      <c r="C3" s="571"/>
      <c r="D3" s="571"/>
      <c r="E3" s="571"/>
      <c r="H3" s="561" t="s">
        <v>169</v>
      </c>
      <c r="I3" s="561"/>
      <c r="J3" s="561"/>
      <c r="K3" s="561"/>
      <c r="L3" s="561"/>
      <c r="M3" s="561"/>
      <c r="N3" s="561"/>
      <c r="O3" s="561"/>
      <c r="P3" s="561"/>
      <c r="Q3" s="561"/>
      <c r="R3" s="561"/>
      <c r="S3" s="561"/>
    </row>
    <row r="4" spans="4:9" s="6" customFormat="1" ht="14.25" customHeight="1">
      <c r="D4" s="107"/>
      <c r="H4" s="562" t="s">
        <v>338</v>
      </c>
      <c r="I4" s="563"/>
    </row>
    <row r="5" spans="1:19" s="6" customFormat="1" ht="51" customHeight="1">
      <c r="A5" s="519" t="s">
        <v>224</v>
      </c>
      <c r="B5" s="537" t="s">
        <v>322</v>
      </c>
      <c r="C5" s="538"/>
      <c r="D5" s="139">
        <v>1</v>
      </c>
      <c r="E5" s="305"/>
      <c r="G5" s="554" t="s">
        <v>223</v>
      </c>
      <c r="H5" s="555"/>
      <c r="I5" s="548" t="s">
        <v>81</v>
      </c>
      <c r="J5" s="564" t="s">
        <v>79</v>
      </c>
      <c r="K5" s="565"/>
      <c r="L5" s="565"/>
      <c r="M5" s="565"/>
      <c r="N5" s="566"/>
      <c r="O5" s="564" t="s">
        <v>80</v>
      </c>
      <c r="P5" s="565"/>
      <c r="Q5" s="565"/>
      <c r="R5" s="565"/>
      <c r="S5" s="566"/>
    </row>
    <row r="6" spans="1:19" s="6" customFormat="1" ht="41.25" customHeight="1">
      <c r="A6" s="521"/>
      <c r="B6" s="537" t="s">
        <v>371</v>
      </c>
      <c r="C6" s="538"/>
      <c r="D6" s="142">
        <v>2</v>
      </c>
      <c r="E6" s="305"/>
      <c r="G6" s="556"/>
      <c r="H6" s="557"/>
      <c r="I6" s="549"/>
      <c r="J6" s="567" t="s">
        <v>209</v>
      </c>
      <c r="K6" s="568" t="s">
        <v>210</v>
      </c>
      <c r="L6" s="546" t="s">
        <v>211</v>
      </c>
      <c r="M6" s="551" t="s">
        <v>250</v>
      </c>
      <c r="N6" s="552"/>
      <c r="O6" s="546" t="s">
        <v>195</v>
      </c>
      <c r="P6" s="546" t="s">
        <v>210</v>
      </c>
      <c r="Q6" s="546" t="s">
        <v>211</v>
      </c>
      <c r="R6" s="551" t="s">
        <v>251</v>
      </c>
      <c r="S6" s="552"/>
    </row>
    <row r="7" spans="1:19" s="6" customFormat="1" ht="38.25" customHeight="1">
      <c r="A7" s="572" t="s">
        <v>323</v>
      </c>
      <c r="B7" s="573"/>
      <c r="C7" s="574"/>
      <c r="D7" s="142">
        <v>3</v>
      </c>
      <c r="E7" s="305"/>
      <c r="G7" s="558"/>
      <c r="H7" s="559"/>
      <c r="I7" s="550"/>
      <c r="J7" s="567"/>
      <c r="K7" s="569"/>
      <c r="L7" s="547"/>
      <c r="M7" s="135" t="s">
        <v>46</v>
      </c>
      <c r="N7" s="136" t="s">
        <v>207</v>
      </c>
      <c r="O7" s="547"/>
      <c r="P7" s="547"/>
      <c r="Q7" s="547"/>
      <c r="R7" s="135" t="s">
        <v>46</v>
      </c>
      <c r="S7" s="136" t="s">
        <v>208</v>
      </c>
    </row>
    <row r="8" spans="1:22" s="6" customFormat="1" ht="26.25" customHeight="1">
      <c r="A8" s="560" t="s">
        <v>324</v>
      </c>
      <c r="B8" s="537" t="s">
        <v>88</v>
      </c>
      <c r="C8" s="577"/>
      <c r="D8" s="139">
        <v>4</v>
      </c>
      <c r="E8" s="305"/>
      <c r="G8" s="517" t="s">
        <v>156</v>
      </c>
      <c r="H8" s="518"/>
      <c r="I8" s="105"/>
      <c r="J8" s="137">
        <v>1</v>
      </c>
      <c r="K8" s="138">
        <v>2</v>
      </c>
      <c r="L8" s="138">
        <v>3</v>
      </c>
      <c r="M8" s="138">
        <v>4</v>
      </c>
      <c r="N8" s="138">
        <v>5</v>
      </c>
      <c r="O8" s="138">
        <v>6</v>
      </c>
      <c r="P8" s="138">
        <v>7</v>
      </c>
      <c r="Q8" s="138">
        <v>8</v>
      </c>
      <c r="R8" s="138">
        <v>9</v>
      </c>
      <c r="S8" s="138">
        <v>10</v>
      </c>
      <c r="T8" s="40"/>
      <c r="U8" s="40"/>
      <c r="V8" s="40"/>
    </row>
    <row r="9" spans="1:19" s="6" customFormat="1" ht="27.75" customHeight="1">
      <c r="A9" s="560"/>
      <c r="B9" s="553" t="s">
        <v>82</v>
      </c>
      <c r="C9" s="553"/>
      <c r="D9" s="142">
        <v>5</v>
      </c>
      <c r="E9" s="305"/>
      <c r="G9" s="528" t="s">
        <v>73</v>
      </c>
      <c r="H9" s="529"/>
      <c r="I9" s="139">
        <v>1</v>
      </c>
      <c r="J9" s="306"/>
      <c r="K9" s="306"/>
      <c r="L9" s="306"/>
      <c r="M9" s="306"/>
      <c r="N9" s="306"/>
      <c r="O9" s="306"/>
      <c r="P9" s="306"/>
      <c r="Q9" s="306"/>
      <c r="R9" s="306"/>
      <c r="S9" s="306"/>
    </row>
    <row r="10" spans="1:19" s="6" customFormat="1" ht="25.5" customHeight="1">
      <c r="A10" s="519" t="s">
        <v>325</v>
      </c>
      <c r="B10" s="575" t="s">
        <v>83</v>
      </c>
      <c r="C10" s="170" t="s">
        <v>48</v>
      </c>
      <c r="D10" s="139">
        <v>6</v>
      </c>
      <c r="E10" s="311">
        <v>1</v>
      </c>
      <c r="G10" s="528" t="s">
        <v>74</v>
      </c>
      <c r="H10" s="529"/>
      <c r="I10" s="139">
        <v>2</v>
      </c>
      <c r="J10" s="306"/>
      <c r="K10" s="306"/>
      <c r="L10" s="306"/>
      <c r="M10" s="306"/>
      <c r="N10" s="306"/>
      <c r="O10" s="306"/>
      <c r="P10" s="306"/>
      <c r="Q10" s="306"/>
      <c r="R10" s="306"/>
      <c r="S10" s="306"/>
    </row>
    <row r="11" spans="1:19" s="6" customFormat="1" ht="41.25" customHeight="1">
      <c r="A11" s="520"/>
      <c r="B11" s="576"/>
      <c r="C11" s="170" t="s">
        <v>212</v>
      </c>
      <c r="D11" s="139">
        <v>7</v>
      </c>
      <c r="E11" s="311">
        <v>1</v>
      </c>
      <c r="G11" s="528" t="s">
        <v>75</v>
      </c>
      <c r="H11" s="529"/>
      <c r="I11" s="139">
        <v>3</v>
      </c>
      <c r="J11" s="306"/>
      <c r="K11" s="306"/>
      <c r="L11" s="306"/>
      <c r="M11" s="306"/>
      <c r="N11" s="306"/>
      <c r="O11" s="306"/>
      <c r="P11" s="306"/>
      <c r="Q11" s="306"/>
      <c r="R11" s="306"/>
      <c r="S11" s="306"/>
    </row>
    <row r="12" spans="1:19" s="6" customFormat="1" ht="25.5" customHeight="1">
      <c r="A12" s="520"/>
      <c r="B12" s="537" t="s">
        <v>247</v>
      </c>
      <c r="C12" s="538"/>
      <c r="D12" s="139">
        <v>8</v>
      </c>
      <c r="E12" s="311"/>
      <c r="G12" s="528" t="s">
        <v>76</v>
      </c>
      <c r="H12" s="529"/>
      <c r="I12" s="139">
        <v>4</v>
      </c>
      <c r="J12" s="306"/>
      <c r="K12" s="306"/>
      <c r="L12" s="306"/>
      <c r="M12" s="306"/>
      <c r="N12" s="306"/>
      <c r="O12" s="306"/>
      <c r="P12" s="306"/>
      <c r="Q12" s="306"/>
      <c r="R12" s="306"/>
      <c r="S12" s="306"/>
    </row>
    <row r="13" spans="1:19" s="6" customFormat="1" ht="26.25" customHeight="1">
      <c r="A13" s="520"/>
      <c r="B13" s="537" t="s">
        <v>248</v>
      </c>
      <c r="C13" s="538"/>
      <c r="D13" s="139">
        <v>9</v>
      </c>
      <c r="E13" s="312"/>
      <c r="G13" s="528" t="s">
        <v>77</v>
      </c>
      <c r="H13" s="529"/>
      <c r="I13" s="139">
        <v>5</v>
      </c>
      <c r="J13" s="306"/>
      <c r="K13" s="306"/>
      <c r="L13" s="306"/>
      <c r="M13" s="306"/>
      <c r="N13" s="306"/>
      <c r="O13" s="306"/>
      <c r="P13" s="306"/>
      <c r="Q13" s="306"/>
      <c r="R13" s="306"/>
      <c r="S13" s="306"/>
    </row>
    <row r="14" spans="1:19" s="6" customFormat="1" ht="25.5" customHeight="1">
      <c r="A14" s="520"/>
      <c r="B14" s="535" t="s">
        <v>84</v>
      </c>
      <c r="C14" s="536"/>
      <c r="D14" s="139">
        <v>10</v>
      </c>
      <c r="E14" s="311"/>
      <c r="G14" s="530" t="s">
        <v>328</v>
      </c>
      <c r="H14" s="173" t="s">
        <v>213</v>
      </c>
      <c r="I14" s="139">
        <v>6</v>
      </c>
      <c r="J14" s="306"/>
      <c r="K14" s="306"/>
      <c r="L14" s="306"/>
      <c r="M14" s="306"/>
      <c r="N14" s="306"/>
      <c r="O14" s="306"/>
      <c r="P14" s="306"/>
      <c r="Q14" s="306"/>
      <c r="R14" s="306"/>
      <c r="S14" s="306"/>
    </row>
    <row r="15" spans="1:19" s="6" customFormat="1" ht="25.5" customHeight="1">
      <c r="A15" s="521"/>
      <c r="B15" s="537" t="s">
        <v>85</v>
      </c>
      <c r="C15" s="538"/>
      <c r="D15" s="139">
        <v>11</v>
      </c>
      <c r="E15" s="311"/>
      <c r="G15" s="531"/>
      <c r="H15" s="174" t="s">
        <v>214</v>
      </c>
      <c r="I15" s="139">
        <v>7</v>
      </c>
      <c r="J15" s="306"/>
      <c r="K15" s="306"/>
      <c r="L15" s="306"/>
      <c r="M15" s="306"/>
      <c r="N15" s="306"/>
      <c r="O15" s="306"/>
      <c r="P15" s="306"/>
      <c r="Q15" s="306"/>
      <c r="R15" s="306"/>
      <c r="S15" s="306"/>
    </row>
    <row r="16" spans="1:19" s="6" customFormat="1" ht="27" customHeight="1">
      <c r="A16" s="532" t="s">
        <v>372</v>
      </c>
      <c r="B16" s="533"/>
      <c r="C16" s="533"/>
      <c r="D16" s="139">
        <v>12</v>
      </c>
      <c r="E16" s="310"/>
      <c r="G16" s="531"/>
      <c r="H16" s="173" t="s">
        <v>330</v>
      </c>
      <c r="I16" s="139">
        <v>8</v>
      </c>
      <c r="J16" s="306"/>
      <c r="K16" s="306"/>
      <c r="L16" s="306"/>
      <c r="M16" s="306"/>
      <c r="N16" s="306"/>
      <c r="O16" s="306"/>
      <c r="P16" s="306"/>
      <c r="Q16" s="306"/>
      <c r="R16" s="306"/>
      <c r="S16" s="306"/>
    </row>
    <row r="17" spans="1:19" s="6" customFormat="1" ht="51" customHeight="1">
      <c r="A17" s="539" t="s">
        <v>373</v>
      </c>
      <c r="B17" s="540"/>
      <c r="C17" s="541"/>
      <c r="D17" s="139">
        <v>13</v>
      </c>
      <c r="E17" s="311">
        <v>3</v>
      </c>
      <c r="G17" s="531"/>
      <c r="H17" s="173" t="s">
        <v>329</v>
      </c>
      <c r="I17" s="139">
        <v>9</v>
      </c>
      <c r="J17" s="306"/>
      <c r="K17" s="306"/>
      <c r="L17" s="306"/>
      <c r="M17" s="306"/>
      <c r="N17" s="306"/>
      <c r="O17" s="306"/>
      <c r="P17" s="306"/>
      <c r="Q17" s="306"/>
      <c r="R17" s="306"/>
      <c r="S17" s="306"/>
    </row>
    <row r="18" spans="1:19" s="6" customFormat="1" ht="36.75" customHeight="1">
      <c r="A18" s="519" t="s">
        <v>375</v>
      </c>
      <c r="B18" s="524" t="s">
        <v>196</v>
      </c>
      <c r="C18" s="525"/>
      <c r="D18" s="139">
        <v>14</v>
      </c>
      <c r="E18" s="305"/>
      <c r="G18" s="298" t="s">
        <v>580</v>
      </c>
      <c r="H18" s="183"/>
      <c r="I18" s="184"/>
      <c r="J18" s="185"/>
      <c r="K18" s="185"/>
      <c r="L18" s="185"/>
      <c r="M18" s="185"/>
      <c r="N18" s="185"/>
      <c r="O18" s="185"/>
      <c r="P18" s="185"/>
      <c r="Q18" s="185"/>
      <c r="R18" s="185"/>
      <c r="S18" s="185"/>
    </row>
    <row r="19" spans="1:19" s="6" customFormat="1" ht="31.5" customHeight="1">
      <c r="A19" s="520"/>
      <c r="B19" s="524" t="s">
        <v>204</v>
      </c>
      <c r="C19" s="525"/>
      <c r="D19" s="139">
        <v>15</v>
      </c>
      <c r="E19" s="305"/>
      <c r="G19" s="182"/>
      <c r="H19" s="186"/>
      <c r="I19" s="187"/>
      <c r="J19" s="188"/>
      <c r="K19" s="188"/>
      <c r="L19" s="188"/>
      <c r="M19" s="188"/>
      <c r="N19" s="188"/>
      <c r="O19" s="188"/>
      <c r="P19" s="188"/>
      <c r="Q19" s="188"/>
      <c r="R19" s="188"/>
      <c r="S19" s="188"/>
    </row>
    <row r="20" spans="1:19" s="6" customFormat="1" ht="54" customHeight="1">
      <c r="A20" s="520"/>
      <c r="B20" s="524" t="s">
        <v>197</v>
      </c>
      <c r="C20" s="525"/>
      <c r="D20" s="139">
        <v>16</v>
      </c>
      <c r="E20" s="305"/>
      <c r="G20" s="182"/>
      <c r="H20" s="570" t="s">
        <v>78</v>
      </c>
      <c r="I20" s="570"/>
      <c r="J20" s="570"/>
      <c r="K20" s="570"/>
      <c r="L20" s="570"/>
      <c r="M20" s="570"/>
      <c r="N20" s="570"/>
      <c r="O20" s="570"/>
      <c r="P20" s="570"/>
      <c r="Q20" s="570"/>
      <c r="R20" s="570"/>
      <c r="S20" s="570"/>
    </row>
    <row r="21" spans="1:11" s="6" customFormat="1" ht="53.25" customHeight="1">
      <c r="A21" s="520"/>
      <c r="B21" s="522" t="s">
        <v>564</v>
      </c>
      <c r="C21" s="523"/>
      <c r="D21" s="139">
        <v>17</v>
      </c>
      <c r="E21" s="38"/>
      <c r="H21" s="127" t="s">
        <v>339</v>
      </c>
      <c r="I21" s="109"/>
      <c r="J21" s="42"/>
      <c r="K21" s="42"/>
    </row>
    <row r="22" spans="1:19" s="6" customFormat="1" ht="41.25" customHeight="1">
      <c r="A22" s="520"/>
      <c r="B22" s="524" t="s">
        <v>374</v>
      </c>
      <c r="C22" s="525"/>
      <c r="D22" s="139">
        <v>18</v>
      </c>
      <c r="E22" s="305"/>
      <c r="G22" s="584" t="s">
        <v>222</v>
      </c>
      <c r="H22" s="584"/>
      <c r="I22" s="581" t="s">
        <v>81</v>
      </c>
      <c r="J22" s="564" t="s">
        <v>79</v>
      </c>
      <c r="K22" s="565"/>
      <c r="L22" s="565"/>
      <c r="M22" s="565"/>
      <c r="N22" s="566"/>
      <c r="O22" s="564" t="s">
        <v>80</v>
      </c>
      <c r="P22" s="565"/>
      <c r="Q22" s="565"/>
      <c r="R22" s="565"/>
      <c r="S22" s="566"/>
    </row>
    <row r="23" spans="1:19" s="6" customFormat="1" ht="44.25" customHeight="1">
      <c r="A23" s="212" t="s">
        <v>402</v>
      </c>
      <c r="B23" s="526" t="s">
        <v>403</v>
      </c>
      <c r="C23" s="527"/>
      <c r="D23" s="139">
        <v>19</v>
      </c>
      <c r="E23" s="38"/>
      <c r="G23" s="584"/>
      <c r="H23" s="584"/>
      <c r="I23" s="582"/>
      <c r="J23" s="140" t="s">
        <v>209</v>
      </c>
      <c r="K23" s="140" t="s">
        <v>210</v>
      </c>
      <c r="L23" s="140" t="s">
        <v>211</v>
      </c>
      <c r="M23" s="564" t="s">
        <v>250</v>
      </c>
      <c r="N23" s="566"/>
      <c r="O23" s="140" t="s">
        <v>209</v>
      </c>
      <c r="P23" s="140" t="s">
        <v>210</v>
      </c>
      <c r="Q23" s="140" t="s">
        <v>211</v>
      </c>
      <c r="R23" s="579" t="s">
        <v>251</v>
      </c>
      <c r="S23" s="580"/>
    </row>
    <row r="24" spans="1:19" s="6" customFormat="1" ht="42" customHeight="1">
      <c r="A24" s="524" t="s">
        <v>376</v>
      </c>
      <c r="B24" s="578"/>
      <c r="C24" s="525"/>
      <c r="D24" s="139">
        <v>20</v>
      </c>
      <c r="E24" s="305"/>
      <c r="G24" s="584"/>
      <c r="H24" s="584"/>
      <c r="I24" s="583"/>
      <c r="J24" s="134"/>
      <c r="K24" s="134"/>
      <c r="L24" s="134"/>
      <c r="M24" s="135" t="s">
        <v>46</v>
      </c>
      <c r="N24" s="141" t="s">
        <v>47</v>
      </c>
      <c r="O24" s="134"/>
      <c r="P24" s="134"/>
      <c r="Q24" s="134"/>
      <c r="R24" s="135" t="s">
        <v>46</v>
      </c>
      <c r="S24" s="141" t="s">
        <v>207</v>
      </c>
    </row>
    <row r="25" spans="1:19" s="6" customFormat="1" ht="25.5" customHeight="1">
      <c r="A25" s="542" t="s">
        <v>326</v>
      </c>
      <c r="B25" s="171" t="s">
        <v>198</v>
      </c>
      <c r="C25" s="172"/>
      <c r="D25" s="139">
        <v>21</v>
      </c>
      <c r="E25" s="305"/>
      <c r="G25" s="585" t="s">
        <v>156</v>
      </c>
      <c r="H25" s="586"/>
      <c r="I25" s="138"/>
      <c r="J25" s="137">
        <v>1</v>
      </c>
      <c r="K25" s="138">
        <v>2</v>
      </c>
      <c r="L25" s="138">
        <v>3</v>
      </c>
      <c r="M25" s="138">
        <v>4</v>
      </c>
      <c r="N25" s="138">
        <v>5</v>
      </c>
      <c r="O25" s="138">
        <v>6</v>
      </c>
      <c r="P25" s="138">
        <v>7</v>
      </c>
      <c r="Q25" s="138">
        <v>8</v>
      </c>
      <c r="R25" s="138">
        <v>9</v>
      </c>
      <c r="S25" s="138">
        <v>10</v>
      </c>
    </row>
    <row r="26" spans="1:19" s="6" customFormat="1" ht="25.5" customHeight="1">
      <c r="A26" s="543"/>
      <c r="B26" s="524" t="s">
        <v>199</v>
      </c>
      <c r="C26" s="525"/>
      <c r="D26" s="139">
        <v>22</v>
      </c>
      <c r="E26" s="305"/>
      <c r="G26" s="528" t="s">
        <v>73</v>
      </c>
      <c r="H26" s="529"/>
      <c r="I26" s="139">
        <v>1</v>
      </c>
      <c r="J26" s="309">
        <v>35</v>
      </c>
      <c r="K26" s="309"/>
      <c r="L26" s="309"/>
      <c r="M26" s="309"/>
      <c r="N26" s="309"/>
      <c r="O26" s="309">
        <v>1</v>
      </c>
      <c r="P26" s="309">
        <v>1</v>
      </c>
      <c r="Q26" s="309"/>
      <c r="R26" s="309"/>
      <c r="S26" s="309"/>
    </row>
    <row r="27" spans="1:19" s="6" customFormat="1" ht="25.5" customHeight="1">
      <c r="A27" s="543"/>
      <c r="B27" s="524" t="s">
        <v>201</v>
      </c>
      <c r="C27" s="525"/>
      <c r="D27" s="139">
        <v>23</v>
      </c>
      <c r="E27" s="305"/>
      <c r="G27" s="528" t="s">
        <v>74</v>
      </c>
      <c r="H27" s="529"/>
      <c r="I27" s="139">
        <v>2</v>
      </c>
      <c r="J27" s="311">
        <v>31</v>
      </c>
      <c r="K27" s="311"/>
      <c r="L27" s="311"/>
      <c r="M27" s="311"/>
      <c r="N27" s="311"/>
      <c r="O27" s="311"/>
      <c r="P27" s="311"/>
      <c r="Q27" s="311"/>
      <c r="R27" s="311"/>
      <c r="S27" s="311"/>
    </row>
    <row r="28" spans="1:19" s="6" customFormat="1" ht="26.25" customHeight="1">
      <c r="A28" s="544"/>
      <c r="B28" s="524" t="s">
        <v>206</v>
      </c>
      <c r="C28" s="525"/>
      <c r="D28" s="139">
        <v>24</v>
      </c>
      <c r="E28" s="305"/>
      <c r="G28" s="528" t="s">
        <v>75</v>
      </c>
      <c r="H28" s="529"/>
      <c r="I28" s="139">
        <v>3</v>
      </c>
      <c r="J28" s="311">
        <v>4</v>
      </c>
      <c r="K28" s="311"/>
      <c r="L28" s="311"/>
      <c r="M28" s="311"/>
      <c r="N28" s="311"/>
      <c r="O28" s="311">
        <v>1</v>
      </c>
      <c r="P28" s="311">
        <v>1</v>
      </c>
      <c r="Q28" s="311"/>
      <c r="R28" s="311"/>
      <c r="S28" s="311"/>
    </row>
    <row r="29" spans="1:19" s="6" customFormat="1" ht="25.5" customHeight="1">
      <c r="A29" s="542" t="s">
        <v>327</v>
      </c>
      <c r="B29" s="545" t="s">
        <v>200</v>
      </c>
      <c r="C29" s="545"/>
      <c r="D29" s="139">
        <v>25</v>
      </c>
      <c r="E29" s="305"/>
      <c r="G29" s="528" t="s">
        <v>76</v>
      </c>
      <c r="H29" s="529"/>
      <c r="I29" s="139">
        <v>4</v>
      </c>
      <c r="J29" s="311"/>
      <c r="K29" s="311"/>
      <c r="L29" s="311"/>
      <c r="M29" s="311"/>
      <c r="N29" s="311"/>
      <c r="O29" s="311"/>
      <c r="P29" s="311"/>
      <c r="Q29" s="311"/>
      <c r="R29" s="311"/>
      <c r="S29" s="311"/>
    </row>
    <row r="30" spans="1:19" s="6" customFormat="1" ht="25.5" customHeight="1">
      <c r="A30" s="543"/>
      <c r="B30" s="534" t="s">
        <v>201</v>
      </c>
      <c r="C30" s="534"/>
      <c r="D30" s="139">
        <v>26</v>
      </c>
      <c r="E30" s="305"/>
      <c r="G30" s="528" t="s">
        <v>77</v>
      </c>
      <c r="H30" s="529"/>
      <c r="I30" s="139">
        <v>5</v>
      </c>
      <c r="J30" s="311"/>
      <c r="K30" s="311"/>
      <c r="L30" s="311"/>
      <c r="M30" s="311"/>
      <c r="N30" s="311"/>
      <c r="O30" s="311"/>
      <c r="P30" s="311"/>
      <c r="Q30" s="311"/>
      <c r="R30" s="311"/>
      <c r="S30" s="311"/>
    </row>
    <row r="31" spans="1:19" s="6" customFormat="1" ht="25.5" customHeight="1">
      <c r="A31" s="543"/>
      <c r="B31" s="534" t="s">
        <v>202</v>
      </c>
      <c r="C31" s="534"/>
      <c r="D31" s="139">
        <v>27</v>
      </c>
      <c r="E31" s="305"/>
      <c r="G31" s="530" t="s">
        <v>331</v>
      </c>
      <c r="H31" s="297" t="s">
        <v>213</v>
      </c>
      <c r="I31" s="139">
        <v>6</v>
      </c>
      <c r="J31" s="311"/>
      <c r="K31" s="311"/>
      <c r="L31" s="311"/>
      <c r="M31" s="311"/>
      <c r="N31" s="311"/>
      <c r="O31" s="311"/>
      <c r="P31" s="311"/>
      <c r="Q31" s="311"/>
      <c r="R31" s="311"/>
      <c r="S31" s="311"/>
    </row>
    <row r="32" spans="1:19" s="6" customFormat="1" ht="27" customHeight="1">
      <c r="A32" s="543"/>
      <c r="B32" s="524" t="s">
        <v>203</v>
      </c>
      <c r="C32" s="525"/>
      <c r="D32" s="139">
        <v>28</v>
      </c>
      <c r="E32" s="305"/>
      <c r="G32" s="531"/>
      <c r="H32" s="154" t="s">
        <v>214</v>
      </c>
      <c r="I32" s="139">
        <v>7</v>
      </c>
      <c r="J32" s="311"/>
      <c r="K32" s="311"/>
      <c r="L32" s="311"/>
      <c r="M32" s="311"/>
      <c r="N32" s="311"/>
      <c r="O32" s="311">
        <v>1</v>
      </c>
      <c r="P32" s="311">
        <v>1</v>
      </c>
      <c r="Q32" s="311"/>
      <c r="R32" s="311"/>
      <c r="S32" s="311"/>
    </row>
    <row r="33" spans="1:19" s="40" customFormat="1" ht="28.5" customHeight="1">
      <c r="A33" s="274" t="s">
        <v>379</v>
      </c>
      <c r="B33" s="587" t="s">
        <v>380</v>
      </c>
      <c r="C33" s="588"/>
      <c r="D33" s="139">
        <v>29</v>
      </c>
      <c r="E33" s="38"/>
      <c r="G33" s="531"/>
      <c r="H33" s="297" t="s">
        <v>579</v>
      </c>
      <c r="I33" s="139">
        <v>8</v>
      </c>
      <c r="J33" s="311"/>
      <c r="K33" s="311"/>
      <c r="L33" s="311"/>
      <c r="M33" s="311"/>
      <c r="N33" s="311"/>
      <c r="O33" s="311"/>
      <c r="P33" s="311"/>
      <c r="Q33" s="311"/>
      <c r="R33" s="311"/>
      <c r="S33" s="311"/>
    </row>
    <row r="34" spans="1:19" s="6" customFormat="1" ht="57.75" customHeight="1">
      <c r="A34" s="275" t="s">
        <v>377</v>
      </c>
      <c r="B34" s="587" t="s">
        <v>378</v>
      </c>
      <c r="C34" s="588"/>
      <c r="D34" s="139">
        <v>30</v>
      </c>
      <c r="E34" s="38"/>
      <c r="G34" s="531"/>
      <c r="H34" s="297" t="s">
        <v>332</v>
      </c>
      <c r="I34" s="139">
        <v>9</v>
      </c>
      <c r="J34" s="311"/>
      <c r="K34" s="311"/>
      <c r="L34" s="311"/>
      <c r="M34" s="311"/>
      <c r="N34" s="311"/>
      <c r="O34" s="311"/>
      <c r="P34" s="311"/>
      <c r="Q34" s="311"/>
      <c r="R34" s="311"/>
      <c r="S34" s="311"/>
    </row>
    <row r="35" spans="1:19" s="7" customFormat="1" ht="47.25" customHeight="1">
      <c r="A35" s="169" t="s">
        <v>318</v>
      </c>
      <c r="B35" s="524" t="s">
        <v>319</v>
      </c>
      <c r="C35" s="525"/>
      <c r="D35" s="139">
        <v>31</v>
      </c>
      <c r="E35" s="38"/>
      <c r="F35" s="41"/>
      <c r="G35" s="296"/>
      <c r="H35" s="589" t="s">
        <v>340</v>
      </c>
      <c r="I35" s="589"/>
      <c r="J35" s="589"/>
      <c r="K35" s="589"/>
      <c r="L35" s="589"/>
      <c r="M35" s="589"/>
      <c r="N35" s="589"/>
      <c r="O35" s="589"/>
      <c r="P35" s="589"/>
      <c r="Q35" s="589"/>
      <c r="R35" s="188"/>
      <c r="S35" s="188"/>
    </row>
    <row r="36" spans="1:19" s="6" customFormat="1" ht="39.75" customHeight="1">
      <c r="A36" s="169" t="s">
        <v>320</v>
      </c>
      <c r="B36" s="524" t="s">
        <v>321</v>
      </c>
      <c r="C36" s="525"/>
      <c r="D36" s="139">
        <v>32</v>
      </c>
      <c r="E36" s="308"/>
      <c r="G36" s="203"/>
      <c r="H36" s="186"/>
      <c r="I36" s="187"/>
      <c r="J36" s="188"/>
      <c r="K36" s="188"/>
      <c r="L36" s="188"/>
      <c r="M36" s="188"/>
      <c r="N36" s="188"/>
      <c r="O36" s="188"/>
      <c r="P36" s="188"/>
      <c r="Q36" s="188"/>
      <c r="R36" s="188"/>
      <c r="S36" s="188"/>
    </row>
    <row r="37" spans="1:19" s="6" customFormat="1" ht="39.75" customHeight="1">
      <c r="A37" s="416" t="s">
        <v>381</v>
      </c>
      <c r="B37" s="591" t="s">
        <v>382</v>
      </c>
      <c r="C37" s="592"/>
      <c r="D37" s="139">
        <v>33</v>
      </c>
      <c r="E37" s="308"/>
      <c r="F37" s="204"/>
      <c r="G37" s="203"/>
      <c r="H37" s="186"/>
      <c r="I37" s="187"/>
      <c r="J37" s="188"/>
      <c r="K37" s="188"/>
      <c r="L37" s="188"/>
      <c r="M37" s="188"/>
      <c r="N37" s="188"/>
      <c r="O37" s="188"/>
      <c r="P37" s="188"/>
      <c r="Q37" s="188"/>
      <c r="R37" s="188"/>
      <c r="S37" s="188"/>
    </row>
    <row r="38" spans="1:19" s="6" customFormat="1" ht="54" customHeight="1">
      <c r="A38" s="417"/>
      <c r="B38" s="591" t="s">
        <v>383</v>
      </c>
      <c r="C38" s="592"/>
      <c r="D38" s="139">
        <v>34</v>
      </c>
      <c r="E38" s="308"/>
      <c r="F38" s="204"/>
      <c r="G38" s="203"/>
      <c r="H38" s="589"/>
      <c r="I38" s="589"/>
      <c r="J38" s="589"/>
      <c r="K38" s="589"/>
      <c r="L38" s="589"/>
      <c r="M38" s="589"/>
      <c r="N38" s="589"/>
      <c r="O38" s="589"/>
      <c r="P38" s="589"/>
      <c r="Q38" s="589"/>
      <c r="R38" s="7"/>
      <c r="S38" s="7"/>
    </row>
    <row r="39" spans="1:19" s="6" customFormat="1" ht="39.75" customHeight="1">
      <c r="A39" s="416" t="s">
        <v>384</v>
      </c>
      <c r="B39" s="591" t="s">
        <v>385</v>
      </c>
      <c r="C39" s="592"/>
      <c r="D39" s="139">
        <v>35</v>
      </c>
      <c r="E39" s="308"/>
      <c r="F39" s="204"/>
      <c r="G39" s="41"/>
      <c r="J39" s="590" t="s">
        <v>400</v>
      </c>
      <c r="K39" s="590"/>
      <c r="L39" s="604" t="s">
        <v>1293</v>
      </c>
      <c r="M39" s="604"/>
      <c r="N39" s="604"/>
      <c r="O39" s="604"/>
      <c r="P39" s="604"/>
      <c r="Q39" s="604"/>
      <c r="R39" s="604"/>
      <c r="S39" s="604"/>
    </row>
    <row r="40" spans="1:19" s="6" customFormat="1" ht="36.75" customHeight="1">
      <c r="A40" s="417"/>
      <c r="B40" s="591" t="s">
        <v>386</v>
      </c>
      <c r="C40" s="592"/>
      <c r="D40" s="139">
        <v>36</v>
      </c>
      <c r="E40" s="38"/>
      <c r="J40" s="597"/>
      <c r="K40" s="597"/>
      <c r="L40" s="596" t="s">
        <v>49</v>
      </c>
      <c r="M40" s="596"/>
      <c r="N40" s="596"/>
      <c r="O40" s="596"/>
      <c r="P40" s="596"/>
      <c r="Q40" s="596"/>
      <c r="R40" s="596"/>
      <c r="S40" s="596"/>
    </row>
    <row r="41" spans="2:19" s="6" customFormat="1" ht="39.75" customHeight="1">
      <c r="B41" s="599" t="s">
        <v>543</v>
      </c>
      <c r="C41" s="599"/>
      <c r="D41" s="167"/>
      <c r="E41" s="276"/>
      <c r="J41" s="598" t="s">
        <v>23</v>
      </c>
      <c r="K41" s="598"/>
      <c r="L41" s="593" t="s">
        <v>1294</v>
      </c>
      <c r="M41" s="593"/>
      <c r="N41" s="593"/>
      <c r="O41" s="593"/>
      <c r="P41" s="593"/>
      <c r="Q41" s="593"/>
      <c r="R41" s="593"/>
      <c r="S41" s="593"/>
    </row>
    <row r="42" spans="2:19" s="6" customFormat="1" ht="28.5" customHeight="1">
      <c r="B42" s="600" t="s">
        <v>167</v>
      </c>
      <c r="C42" s="600"/>
      <c r="D42" s="168"/>
      <c r="E42" s="305"/>
      <c r="J42" s="598"/>
      <c r="K42" s="598"/>
      <c r="L42" s="603" t="s">
        <v>1295</v>
      </c>
      <c r="M42" s="603"/>
      <c r="N42" s="603"/>
      <c r="O42" s="603"/>
      <c r="P42" s="603"/>
      <c r="Q42" s="603"/>
      <c r="R42" s="603"/>
      <c r="S42" s="603"/>
    </row>
    <row r="43" spans="2:19" s="6" customFormat="1" ht="28.5" customHeight="1">
      <c r="B43" s="594" t="s">
        <v>168</v>
      </c>
      <c r="C43" s="595"/>
      <c r="D43" s="168"/>
      <c r="E43" s="305"/>
      <c r="J43" s="598"/>
      <c r="K43" s="598"/>
      <c r="L43" s="596" t="s">
        <v>49</v>
      </c>
      <c r="M43" s="596"/>
      <c r="N43" s="596"/>
      <c r="O43" s="596"/>
      <c r="P43" s="596"/>
      <c r="Q43" s="596"/>
      <c r="R43" s="596"/>
      <c r="S43" s="596"/>
    </row>
    <row r="44" spans="6:19" s="6" customFormat="1" ht="24.75" customHeight="1">
      <c r="F44" s="5"/>
      <c r="H44" s="5"/>
      <c r="I44" s="108"/>
      <c r="J44" s="7"/>
      <c r="K44" s="111" t="s">
        <v>86</v>
      </c>
      <c r="L44" s="601" t="s">
        <v>1296</v>
      </c>
      <c r="M44" s="601"/>
      <c r="N44" s="601"/>
      <c r="O44" s="110"/>
      <c r="P44" s="602">
        <v>43839</v>
      </c>
      <c r="Q44" s="602"/>
      <c r="R44" s="602"/>
      <c r="S44" s="602"/>
    </row>
    <row r="45" spans="10:19" ht="18" customHeight="1">
      <c r="J45" s="7"/>
      <c r="K45" s="119"/>
      <c r="L45" s="120"/>
      <c r="M45" s="118" t="s">
        <v>22</v>
      </c>
      <c r="N45" s="119"/>
      <c r="O45" s="121"/>
      <c r="P45" s="122" t="s">
        <v>87</v>
      </c>
      <c r="Q45" s="41"/>
      <c r="R45" s="41"/>
      <c r="S45" s="41"/>
    </row>
  </sheetData>
  <sheetProtection/>
  <mergeCells count="93">
    <mergeCell ref="A39:A40"/>
    <mergeCell ref="A37:A38"/>
    <mergeCell ref="B40:C40"/>
    <mergeCell ref="B39:C39"/>
    <mergeCell ref="B37:C37"/>
    <mergeCell ref="L39:S39"/>
    <mergeCell ref="L44:N44"/>
    <mergeCell ref="P44:S44"/>
    <mergeCell ref="L42:S42"/>
    <mergeCell ref="H38:Q38"/>
    <mergeCell ref="G29:H29"/>
    <mergeCell ref="G30:H30"/>
    <mergeCell ref="B43:C43"/>
    <mergeCell ref="L40:S40"/>
    <mergeCell ref="J40:K40"/>
    <mergeCell ref="J41:K43"/>
    <mergeCell ref="L43:S43"/>
    <mergeCell ref="B41:C41"/>
    <mergeCell ref="B42:C42"/>
    <mergeCell ref="B33:C33"/>
    <mergeCell ref="B34:C34"/>
    <mergeCell ref="H35:Q35"/>
    <mergeCell ref="J39:K39"/>
    <mergeCell ref="B38:C38"/>
    <mergeCell ref="L41:S41"/>
    <mergeCell ref="G31:G34"/>
    <mergeCell ref="G26:H26"/>
    <mergeCell ref="R23:S23"/>
    <mergeCell ref="I22:I24"/>
    <mergeCell ref="J22:N22"/>
    <mergeCell ref="B35:C35"/>
    <mergeCell ref="B36:C36"/>
    <mergeCell ref="G22:H24"/>
    <mergeCell ref="G25:H25"/>
    <mergeCell ref="G27:H27"/>
    <mergeCell ref="G28:H28"/>
    <mergeCell ref="B18:C18"/>
    <mergeCell ref="A24:C24"/>
    <mergeCell ref="B27:C27"/>
    <mergeCell ref="B26:C26"/>
    <mergeCell ref="B28:C28"/>
    <mergeCell ref="B20:C20"/>
    <mergeCell ref="B19:C19"/>
    <mergeCell ref="H20:S20"/>
    <mergeCell ref="O22:S22"/>
    <mergeCell ref="M23:N23"/>
    <mergeCell ref="A3:E3"/>
    <mergeCell ref="B6:C6"/>
    <mergeCell ref="A7:C7"/>
    <mergeCell ref="A5:A6"/>
    <mergeCell ref="B5:C5"/>
    <mergeCell ref="B10:B11"/>
    <mergeCell ref="B8:C8"/>
    <mergeCell ref="A8:A9"/>
    <mergeCell ref="H3:S3"/>
    <mergeCell ref="H4:I4"/>
    <mergeCell ref="J5:N5"/>
    <mergeCell ref="O5:S5"/>
    <mergeCell ref="J6:J7"/>
    <mergeCell ref="K6:K7"/>
    <mergeCell ref="L6:L7"/>
    <mergeCell ref="P6:P7"/>
    <mergeCell ref="R6:S6"/>
    <mergeCell ref="Q6:Q7"/>
    <mergeCell ref="I5:I7"/>
    <mergeCell ref="O6:O7"/>
    <mergeCell ref="B12:C12"/>
    <mergeCell ref="B13:C13"/>
    <mergeCell ref="M6:N6"/>
    <mergeCell ref="B9:C9"/>
    <mergeCell ref="G5:H7"/>
    <mergeCell ref="G9:H9"/>
    <mergeCell ref="G10:H10"/>
    <mergeCell ref="G11:H11"/>
    <mergeCell ref="B31:C31"/>
    <mergeCell ref="B32:C32"/>
    <mergeCell ref="B14:C14"/>
    <mergeCell ref="B15:C15"/>
    <mergeCell ref="A17:C17"/>
    <mergeCell ref="A25:A28"/>
    <mergeCell ref="B30:C30"/>
    <mergeCell ref="B29:C29"/>
    <mergeCell ref="A29:A32"/>
    <mergeCell ref="G8:H8"/>
    <mergeCell ref="A18:A22"/>
    <mergeCell ref="A10:A15"/>
    <mergeCell ref="B21:C21"/>
    <mergeCell ref="B22:C22"/>
    <mergeCell ref="B23:C23"/>
    <mergeCell ref="G12:H12"/>
    <mergeCell ref="G13:H13"/>
    <mergeCell ref="G14:G17"/>
    <mergeCell ref="A16:C16"/>
  </mergeCells>
  <printOptions/>
  <pageMargins left="0.5905511811023623" right="0.15748031496062992" top="0.7874015748031497" bottom="0.2755905511811024" header="0" footer="0"/>
  <pageSetup fitToHeight="1" fitToWidth="1" horizontalDpi="600" verticalDpi="600" orientation="landscape" paperSize="9" scale="3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AT119"/>
  <sheetViews>
    <sheetView zoomScale="40" zoomScaleNormal="40" zoomScaleSheetLayoutView="40" zoomScalePageLayoutView="0" workbookViewId="0" topLeftCell="A1">
      <selection activeCell="A5" sqref="A5:B8"/>
    </sheetView>
  </sheetViews>
  <sheetFormatPr defaultColWidth="9.140625" defaultRowHeight="12.75"/>
  <cols>
    <col min="2" max="2" width="41.7109375" style="0" customWidth="1"/>
    <col min="3" max="3" width="6.57421875" style="0" customWidth="1"/>
    <col min="4" max="4" width="13.8515625" style="0" customWidth="1"/>
    <col min="6" max="6" width="10.00390625" style="0" customWidth="1"/>
    <col min="7" max="7" width="10.57421875" style="0" customWidth="1"/>
    <col min="16" max="16" width="10.00390625" style="0" customWidth="1"/>
    <col min="20" max="20" width="9.7109375" style="0" customWidth="1"/>
    <col min="21" max="21" width="10.8515625" style="0" customWidth="1"/>
    <col min="29" max="29" width="8.28125" style="0" customWidth="1"/>
    <col min="30" max="30" width="9.7109375" style="0" customWidth="1"/>
    <col min="32" max="32" width="12.7109375" style="0" customWidth="1"/>
    <col min="33" max="33" width="15.8515625" style="0" customWidth="1"/>
    <col min="36" max="36" width="8.8515625" style="0" customWidth="1"/>
    <col min="37" max="37" width="17.00390625" style="0" customWidth="1"/>
    <col min="38" max="38" width="15.7109375" style="0" customWidth="1"/>
    <col min="39" max="39" width="12.7109375" style="0" customWidth="1"/>
    <col min="43" max="43" width="16.7109375" style="0" customWidth="1"/>
    <col min="45" max="45" width="12.57421875" style="0" customWidth="1"/>
    <col min="46" max="46" width="11.140625" style="0" customWidth="1"/>
  </cols>
  <sheetData>
    <row r="1" spans="1:46" ht="39.75" customHeight="1">
      <c r="A1" s="213"/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65" t="s">
        <v>487</v>
      </c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G1" s="213"/>
      <c r="AH1" s="213"/>
      <c r="AI1" s="213"/>
      <c r="AJ1" s="213"/>
      <c r="AK1" s="213"/>
      <c r="AL1" s="213"/>
      <c r="AM1" s="213"/>
      <c r="AN1" s="213"/>
      <c r="AO1" s="213"/>
      <c r="AP1" s="213"/>
      <c r="AQ1" s="213"/>
      <c r="AR1" s="213"/>
      <c r="AS1" s="213"/>
      <c r="AT1" s="213"/>
    </row>
    <row r="2" spans="1:46" ht="23.25">
      <c r="A2" s="214" t="s">
        <v>130</v>
      </c>
      <c r="B2" s="215"/>
      <c r="C2" s="216"/>
      <c r="D2" s="217"/>
      <c r="E2" s="215"/>
      <c r="F2" s="216"/>
      <c r="G2" s="218" t="s">
        <v>205</v>
      </c>
      <c r="H2" s="219"/>
      <c r="I2" s="219"/>
      <c r="J2" s="219"/>
      <c r="K2" s="220"/>
      <c r="L2" s="220"/>
      <c r="M2" s="220"/>
      <c r="N2" s="221"/>
      <c r="O2" s="222"/>
      <c r="P2" s="220"/>
      <c r="Q2" s="220"/>
      <c r="R2" s="22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3"/>
      <c r="AF2" s="213"/>
      <c r="AG2" s="213"/>
      <c r="AH2" s="213"/>
      <c r="AI2" s="213"/>
      <c r="AJ2" s="213"/>
      <c r="AK2" s="213"/>
      <c r="AL2" s="213"/>
      <c r="AM2" s="213"/>
      <c r="AN2" s="213"/>
      <c r="AO2" s="213"/>
      <c r="AP2" s="213"/>
      <c r="AQ2" s="213"/>
      <c r="AR2" s="213"/>
      <c r="AS2" s="213"/>
      <c r="AT2" s="213"/>
    </row>
    <row r="3" spans="1:46" ht="107.25" customHeight="1">
      <c r="A3" s="613" t="s">
        <v>406</v>
      </c>
      <c r="B3" s="613"/>
      <c r="C3" s="613"/>
      <c r="D3" s="613"/>
      <c r="E3" s="613"/>
      <c r="F3" s="613"/>
      <c r="G3" s="613"/>
      <c r="H3" s="613"/>
      <c r="I3" s="613"/>
      <c r="J3" s="613"/>
      <c r="K3" s="613"/>
      <c r="L3" s="613"/>
      <c r="M3" s="613"/>
      <c r="N3" s="613"/>
      <c r="O3" s="613"/>
      <c r="P3" s="613"/>
      <c r="Q3" s="613"/>
      <c r="R3" s="613"/>
      <c r="S3" s="613"/>
      <c r="T3" s="613"/>
      <c r="U3" s="613"/>
      <c r="V3" s="613"/>
      <c r="W3" s="613"/>
      <c r="X3" s="613"/>
      <c r="Y3" s="613"/>
      <c r="Z3" s="613"/>
      <c r="AA3" s="613"/>
      <c r="AB3" s="613"/>
      <c r="AC3" s="613"/>
      <c r="AD3" s="613"/>
      <c r="AE3" s="613"/>
      <c r="AF3" s="613"/>
      <c r="AG3" s="613"/>
      <c r="AH3" s="613"/>
      <c r="AI3" s="613"/>
      <c r="AJ3" s="613"/>
      <c r="AK3" s="613"/>
      <c r="AL3" s="613"/>
      <c r="AM3" s="613"/>
      <c r="AN3" s="613"/>
      <c r="AO3" s="613"/>
      <c r="AP3" s="613"/>
      <c r="AQ3" s="613"/>
      <c r="AR3" s="613"/>
      <c r="AS3" s="613"/>
      <c r="AT3" s="613"/>
    </row>
    <row r="4" spans="1:46" ht="76.5" customHeight="1" thickBot="1">
      <c r="A4" s="614" t="s">
        <v>562</v>
      </c>
      <c r="B4" s="614"/>
      <c r="C4" s="614"/>
      <c r="D4" s="614"/>
      <c r="E4" s="614"/>
      <c r="F4" s="614"/>
      <c r="G4" s="614"/>
      <c r="H4" s="614"/>
      <c r="I4" s="614"/>
      <c r="J4" s="614"/>
      <c r="K4" s="614"/>
      <c r="L4" s="614"/>
      <c r="M4" s="614"/>
      <c r="N4" s="614"/>
      <c r="O4" s="614"/>
      <c r="P4" s="614"/>
      <c r="Q4" s="614"/>
      <c r="R4" s="614"/>
      <c r="S4" s="614"/>
      <c r="T4" s="614"/>
      <c r="U4" s="614"/>
      <c r="V4" s="614"/>
      <c r="W4" s="614"/>
      <c r="X4" s="614"/>
      <c r="Y4" s="614"/>
      <c r="Z4" s="614"/>
      <c r="AA4" s="614"/>
      <c r="AB4" s="614"/>
      <c r="AC4" s="614"/>
      <c r="AD4" s="614"/>
      <c r="AE4" s="614"/>
      <c r="AF4" s="614"/>
      <c r="AG4" s="614"/>
      <c r="AH4" s="614"/>
      <c r="AI4" s="614"/>
      <c r="AJ4" s="614"/>
      <c r="AK4" s="614"/>
      <c r="AL4" s="614"/>
      <c r="AM4" s="614"/>
      <c r="AN4" s="614"/>
      <c r="AO4" s="614"/>
      <c r="AP4" s="614"/>
      <c r="AQ4" s="614"/>
      <c r="AR4" s="614"/>
      <c r="AS4" s="614"/>
      <c r="AT4" s="614"/>
    </row>
    <row r="5" spans="1:46" ht="137.25" customHeight="1">
      <c r="A5" s="615" t="s">
        <v>486</v>
      </c>
      <c r="B5" s="616"/>
      <c r="C5" s="621" t="s">
        <v>21</v>
      </c>
      <c r="D5" s="624" t="s">
        <v>407</v>
      </c>
      <c r="E5" s="627" t="s">
        <v>220</v>
      </c>
      <c r="F5" s="627"/>
      <c r="G5" s="627"/>
      <c r="H5" s="627"/>
      <c r="I5" s="627"/>
      <c r="J5" s="627"/>
      <c r="K5" s="627"/>
      <c r="L5" s="627"/>
      <c r="M5" s="627"/>
      <c r="N5" s="627"/>
      <c r="O5" s="627"/>
      <c r="P5" s="627"/>
      <c r="Q5" s="627"/>
      <c r="R5" s="627"/>
      <c r="S5" s="627"/>
      <c r="T5" s="627"/>
      <c r="U5" s="627"/>
      <c r="V5" s="628" t="s">
        <v>219</v>
      </c>
      <c r="W5" s="629"/>
      <c r="X5" s="629"/>
      <c r="Y5" s="629"/>
      <c r="Z5" s="629"/>
      <c r="AA5" s="630"/>
      <c r="AB5" s="634" t="s">
        <v>477</v>
      </c>
      <c r="AC5" s="635"/>
      <c r="AD5" s="636" t="s">
        <v>345</v>
      </c>
      <c r="AE5" s="636"/>
      <c r="AF5" s="647" t="s">
        <v>350</v>
      </c>
      <c r="AG5" s="647"/>
      <c r="AH5" s="644" t="s">
        <v>286</v>
      </c>
      <c r="AI5" s="646" t="s">
        <v>408</v>
      </c>
      <c r="AJ5" s="644" t="s">
        <v>409</v>
      </c>
      <c r="AK5" s="644" t="s">
        <v>317</v>
      </c>
      <c r="AL5" s="648" t="s">
        <v>287</v>
      </c>
      <c r="AM5" s="631" t="s">
        <v>355</v>
      </c>
      <c r="AN5" s="632"/>
      <c r="AO5" s="632"/>
      <c r="AP5" s="632"/>
      <c r="AQ5" s="632"/>
      <c r="AR5" s="632"/>
      <c r="AS5" s="633"/>
      <c r="AT5" s="639" t="s">
        <v>485</v>
      </c>
    </row>
    <row r="6" spans="1:46" ht="42" customHeight="1">
      <c r="A6" s="617"/>
      <c r="B6" s="618"/>
      <c r="C6" s="622"/>
      <c r="D6" s="625"/>
      <c r="E6" s="449" t="s">
        <v>153</v>
      </c>
      <c r="F6" s="449"/>
      <c r="G6" s="449"/>
      <c r="H6" s="449"/>
      <c r="I6" s="449"/>
      <c r="J6" s="449"/>
      <c r="K6" s="449"/>
      <c r="L6" s="449"/>
      <c r="M6" s="449"/>
      <c r="N6" s="449"/>
      <c r="O6" s="449"/>
      <c r="P6" s="449" t="s">
        <v>154</v>
      </c>
      <c r="Q6" s="449"/>
      <c r="R6" s="449"/>
      <c r="S6" s="449"/>
      <c r="T6" s="449"/>
      <c r="U6" s="449"/>
      <c r="V6" s="485" t="s">
        <v>153</v>
      </c>
      <c r="W6" s="486"/>
      <c r="X6" s="486"/>
      <c r="Y6" s="486"/>
      <c r="Z6" s="487"/>
      <c r="AA6" s="653" t="s">
        <v>5</v>
      </c>
      <c r="AB6" s="650" t="s">
        <v>249</v>
      </c>
      <c r="AC6" s="650" t="s">
        <v>6</v>
      </c>
      <c r="AD6" s="498" t="s">
        <v>143</v>
      </c>
      <c r="AE6" s="510" t="s">
        <v>288</v>
      </c>
      <c r="AF6" s="459" t="s">
        <v>351</v>
      </c>
      <c r="AG6" s="459" t="s">
        <v>410</v>
      </c>
      <c r="AH6" s="642"/>
      <c r="AI6" s="460"/>
      <c r="AJ6" s="642"/>
      <c r="AK6" s="642"/>
      <c r="AL6" s="512"/>
      <c r="AM6" s="506" t="s">
        <v>478</v>
      </c>
      <c r="AN6" s="460" t="s">
        <v>479</v>
      </c>
      <c r="AO6" s="461" t="s">
        <v>480</v>
      </c>
      <c r="AP6" s="460" t="s">
        <v>481</v>
      </c>
      <c r="AQ6" s="459" t="s">
        <v>482</v>
      </c>
      <c r="AR6" s="459" t="s">
        <v>483</v>
      </c>
      <c r="AS6" s="459" t="s">
        <v>484</v>
      </c>
      <c r="AT6" s="640"/>
    </row>
    <row r="7" spans="1:46" ht="141.75" customHeight="1">
      <c r="A7" s="617"/>
      <c r="B7" s="618"/>
      <c r="C7" s="622"/>
      <c r="D7" s="625"/>
      <c r="E7" s="510" t="s">
        <v>290</v>
      </c>
      <c r="F7" s="671" t="s">
        <v>291</v>
      </c>
      <c r="G7" s="671"/>
      <c r="H7" s="510" t="s">
        <v>292</v>
      </c>
      <c r="I7" s="449" t="s">
        <v>155</v>
      </c>
      <c r="J7" s="449"/>
      <c r="K7" s="449"/>
      <c r="L7" s="449"/>
      <c r="M7" s="510" t="s">
        <v>293</v>
      </c>
      <c r="N7" s="510" t="s">
        <v>294</v>
      </c>
      <c r="O7" s="450" t="s">
        <v>295</v>
      </c>
      <c r="P7" s="449" t="s">
        <v>7</v>
      </c>
      <c r="Q7" s="449"/>
      <c r="R7" s="449"/>
      <c r="S7" s="449" t="s">
        <v>296</v>
      </c>
      <c r="T7" s="449"/>
      <c r="U7" s="510" t="s">
        <v>297</v>
      </c>
      <c r="V7" s="650" t="s">
        <v>298</v>
      </c>
      <c r="W7" s="650" t="s">
        <v>8</v>
      </c>
      <c r="X7" s="650" t="s">
        <v>299</v>
      </c>
      <c r="Y7" s="650" t="s">
        <v>155</v>
      </c>
      <c r="Z7" s="650" t="s">
        <v>300</v>
      </c>
      <c r="AA7" s="653"/>
      <c r="AB7" s="652"/>
      <c r="AC7" s="652"/>
      <c r="AD7" s="642"/>
      <c r="AE7" s="510"/>
      <c r="AF7" s="460"/>
      <c r="AG7" s="460"/>
      <c r="AH7" s="642"/>
      <c r="AI7" s="460"/>
      <c r="AJ7" s="642"/>
      <c r="AK7" s="642"/>
      <c r="AL7" s="512"/>
      <c r="AM7" s="506"/>
      <c r="AN7" s="460"/>
      <c r="AO7" s="488"/>
      <c r="AP7" s="460"/>
      <c r="AQ7" s="460"/>
      <c r="AR7" s="460"/>
      <c r="AS7" s="460"/>
      <c r="AT7" s="640"/>
    </row>
    <row r="8" spans="1:46" ht="207.75" customHeight="1" thickBot="1">
      <c r="A8" s="619"/>
      <c r="B8" s="620"/>
      <c r="C8" s="623"/>
      <c r="D8" s="626"/>
      <c r="E8" s="612"/>
      <c r="F8" s="224" t="s">
        <v>411</v>
      </c>
      <c r="G8" s="224" t="s">
        <v>301</v>
      </c>
      <c r="H8" s="612"/>
      <c r="I8" s="224" t="s">
        <v>302</v>
      </c>
      <c r="J8" s="224" t="s">
        <v>269</v>
      </c>
      <c r="K8" s="224" t="s">
        <v>303</v>
      </c>
      <c r="L8" s="224" t="s">
        <v>144</v>
      </c>
      <c r="M8" s="612"/>
      <c r="N8" s="612"/>
      <c r="O8" s="672"/>
      <c r="P8" s="224" t="s">
        <v>304</v>
      </c>
      <c r="Q8" s="224" t="s">
        <v>10</v>
      </c>
      <c r="R8" s="224" t="s">
        <v>305</v>
      </c>
      <c r="S8" s="224" t="s">
        <v>10</v>
      </c>
      <c r="T8" s="224" t="s">
        <v>305</v>
      </c>
      <c r="U8" s="612"/>
      <c r="V8" s="651"/>
      <c r="W8" s="651"/>
      <c r="X8" s="651"/>
      <c r="Y8" s="651"/>
      <c r="Z8" s="651"/>
      <c r="AA8" s="654"/>
      <c r="AB8" s="651"/>
      <c r="AC8" s="651"/>
      <c r="AD8" s="643"/>
      <c r="AE8" s="612"/>
      <c r="AF8" s="637"/>
      <c r="AG8" s="637"/>
      <c r="AH8" s="643"/>
      <c r="AI8" s="637"/>
      <c r="AJ8" s="643"/>
      <c r="AK8" s="643"/>
      <c r="AL8" s="649"/>
      <c r="AM8" s="645"/>
      <c r="AN8" s="637"/>
      <c r="AO8" s="638"/>
      <c r="AP8" s="637"/>
      <c r="AQ8" s="637"/>
      <c r="AR8" s="637"/>
      <c r="AS8" s="637"/>
      <c r="AT8" s="641"/>
    </row>
    <row r="9" spans="1:46" ht="17.25" thickBot="1">
      <c r="A9" s="665" t="s">
        <v>412</v>
      </c>
      <c r="B9" s="666"/>
      <c r="C9" s="225"/>
      <c r="D9" s="226">
        <v>1</v>
      </c>
      <c r="E9" s="227">
        <v>2</v>
      </c>
      <c r="F9" s="227">
        <v>3</v>
      </c>
      <c r="G9" s="227">
        <v>4</v>
      </c>
      <c r="H9" s="227">
        <v>5</v>
      </c>
      <c r="I9" s="227">
        <v>6</v>
      </c>
      <c r="J9" s="227">
        <v>7</v>
      </c>
      <c r="K9" s="227">
        <v>8</v>
      </c>
      <c r="L9" s="227">
        <v>9</v>
      </c>
      <c r="M9" s="227">
        <v>10</v>
      </c>
      <c r="N9" s="227">
        <v>11</v>
      </c>
      <c r="O9" s="227">
        <v>12</v>
      </c>
      <c r="P9" s="227">
        <v>13</v>
      </c>
      <c r="Q9" s="227">
        <v>14</v>
      </c>
      <c r="R9" s="227">
        <v>15</v>
      </c>
      <c r="S9" s="227">
        <v>16</v>
      </c>
      <c r="T9" s="227">
        <v>17</v>
      </c>
      <c r="U9" s="227">
        <v>18</v>
      </c>
      <c r="V9" s="227">
        <v>19</v>
      </c>
      <c r="W9" s="227">
        <v>20</v>
      </c>
      <c r="X9" s="227">
        <v>21</v>
      </c>
      <c r="Y9" s="227">
        <v>22</v>
      </c>
      <c r="Z9" s="227">
        <v>23</v>
      </c>
      <c r="AA9" s="227">
        <v>24</v>
      </c>
      <c r="AB9" s="227">
        <v>25</v>
      </c>
      <c r="AC9" s="227">
        <v>26</v>
      </c>
      <c r="AD9" s="227">
        <v>27</v>
      </c>
      <c r="AE9" s="227">
        <v>28</v>
      </c>
      <c r="AF9" s="227">
        <v>29</v>
      </c>
      <c r="AG9" s="227">
        <v>30</v>
      </c>
      <c r="AH9" s="227">
        <v>31</v>
      </c>
      <c r="AI9" s="227">
        <v>32</v>
      </c>
      <c r="AJ9" s="227">
        <v>33</v>
      </c>
      <c r="AK9" s="227">
        <v>34</v>
      </c>
      <c r="AL9" s="227">
        <v>35</v>
      </c>
      <c r="AM9" s="227">
        <v>36</v>
      </c>
      <c r="AN9" s="227">
        <v>37</v>
      </c>
      <c r="AO9" s="227">
        <v>38</v>
      </c>
      <c r="AP9" s="227">
        <v>39</v>
      </c>
      <c r="AQ9" s="227">
        <v>40</v>
      </c>
      <c r="AR9" s="227">
        <v>41</v>
      </c>
      <c r="AS9" s="227">
        <v>42</v>
      </c>
      <c r="AT9" s="228">
        <v>43</v>
      </c>
    </row>
    <row r="10" spans="1:46" ht="128.25" customHeight="1" thickBot="1">
      <c r="A10" s="667" t="s">
        <v>547</v>
      </c>
      <c r="B10" s="668"/>
      <c r="C10" s="229" t="s">
        <v>413</v>
      </c>
      <c r="D10" s="244"/>
      <c r="E10" s="245"/>
      <c r="F10" s="245"/>
      <c r="G10" s="245"/>
      <c r="H10" s="245"/>
      <c r="I10" s="245"/>
      <c r="J10" s="245"/>
      <c r="K10" s="245"/>
      <c r="L10" s="245"/>
      <c r="M10" s="245"/>
      <c r="N10" s="245"/>
      <c r="O10" s="245"/>
      <c r="P10" s="245"/>
      <c r="Q10" s="245"/>
      <c r="R10" s="245"/>
      <c r="S10" s="245"/>
      <c r="T10" s="245"/>
      <c r="U10" s="245"/>
      <c r="V10" s="245"/>
      <c r="W10" s="245"/>
      <c r="X10" s="245"/>
      <c r="Y10" s="245"/>
      <c r="Z10" s="245"/>
      <c r="AA10" s="245"/>
      <c r="AB10" s="245"/>
      <c r="AC10" s="245"/>
      <c r="AD10" s="245"/>
      <c r="AE10" s="245"/>
      <c r="AF10" s="245"/>
      <c r="AG10" s="245"/>
      <c r="AH10" s="245"/>
      <c r="AI10" s="245"/>
      <c r="AJ10" s="245"/>
      <c r="AK10" s="245"/>
      <c r="AL10" s="245"/>
      <c r="AM10" s="245"/>
      <c r="AN10" s="245"/>
      <c r="AO10" s="245"/>
      <c r="AP10" s="245"/>
      <c r="AQ10" s="245"/>
      <c r="AR10" s="245"/>
      <c r="AS10" s="245"/>
      <c r="AT10" s="246"/>
    </row>
    <row r="11" spans="1:46" ht="20.25">
      <c r="A11" s="656" t="s">
        <v>414</v>
      </c>
      <c r="B11" s="230" t="s">
        <v>415</v>
      </c>
      <c r="C11" s="231">
        <v>2</v>
      </c>
      <c r="D11" s="247"/>
      <c r="E11" s="248"/>
      <c r="F11" s="248"/>
      <c r="G11" s="248"/>
      <c r="H11" s="248"/>
      <c r="I11" s="248"/>
      <c r="J11" s="248"/>
      <c r="K11" s="248"/>
      <c r="L11" s="248"/>
      <c r="M11" s="248"/>
      <c r="N11" s="248"/>
      <c r="O11" s="248"/>
      <c r="P11" s="248"/>
      <c r="Q11" s="248"/>
      <c r="R11" s="248"/>
      <c r="S11" s="248"/>
      <c r="T11" s="248"/>
      <c r="U11" s="248"/>
      <c r="V11" s="248"/>
      <c r="W11" s="248"/>
      <c r="X11" s="248"/>
      <c r="Y11" s="248"/>
      <c r="Z11" s="248"/>
      <c r="AA11" s="248"/>
      <c r="AB11" s="248"/>
      <c r="AC11" s="248"/>
      <c r="AD11" s="248"/>
      <c r="AE11" s="248"/>
      <c r="AF11" s="248"/>
      <c r="AG11" s="248"/>
      <c r="AH11" s="248"/>
      <c r="AI11" s="248"/>
      <c r="AJ11" s="248"/>
      <c r="AK11" s="248"/>
      <c r="AL11" s="248"/>
      <c r="AM11" s="248"/>
      <c r="AN11" s="248"/>
      <c r="AO11" s="248"/>
      <c r="AP11" s="248"/>
      <c r="AQ11" s="248"/>
      <c r="AR11" s="248"/>
      <c r="AS11" s="248"/>
      <c r="AT11" s="249"/>
    </row>
    <row r="12" spans="1:46" ht="20.25">
      <c r="A12" s="656"/>
      <c r="B12" s="230" t="s">
        <v>181</v>
      </c>
      <c r="C12" s="231">
        <v>3</v>
      </c>
      <c r="D12" s="247"/>
      <c r="E12" s="248"/>
      <c r="F12" s="248"/>
      <c r="G12" s="248"/>
      <c r="H12" s="248"/>
      <c r="I12" s="248"/>
      <c r="J12" s="248"/>
      <c r="K12" s="248"/>
      <c r="L12" s="248"/>
      <c r="M12" s="248"/>
      <c r="N12" s="248"/>
      <c r="O12" s="248"/>
      <c r="P12" s="248"/>
      <c r="Q12" s="248"/>
      <c r="R12" s="248"/>
      <c r="S12" s="248"/>
      <c r="T12" s="248"/>
      <c r="U12" s="248"/>
      <c r="V12" s="248"/>
      <c r="W12" s="248"/>
      <c r="X12" s="248"/>
      <c r="Y12" s="248"/>
      <c r="Z12" s="248"/>
      <c r="AA12" s="248"/>
      <c r="AB12" s="248"/>
      <c r="AC12" s="248"/>
      <c r="AD12" s="248"/>
      <c r="AE12" s="248"/>
      <c r="AF12" s="248"/>
      <c r="AG12" s="248"/>
      <c r="AH12" s="248"/>
      <c r="AI12" s="248"/>
      <c r="AJ12" s="248"/>
      <c r="AK12" s="248"/>
      <c r="AL12" s="248"/>
      <c r="AM12" s="248"/>
      <c r="AN12" s="248"/>
      <c r="AO12" s="248"/>
      <c r="AP12" s="248"/>
      <c r="AQ12" s="248"/>
      <c r="AR12" s="248"/>
      <c r="AS12" s="248"/>
      <c r="AT12" s="249"/>
    </row>
    <row r="13" spans="1:46" ht="20.25">
      <c r="A13" s="656"/>
      <c r="B13" s="230" t="s">
        <v>182</v>
      </c>
      <c r="C13" s="231">
        <v>4</v>
      </c>
      <c r="D13" s="247"/>
      <c r="E13" s="248"/>
      <c r="F13" s="248"/>
      <c r="G13" s="248"/>
      <c r="H13" s="248"/>
      <c r="I13" s="248"/>
      <c r="J13" s="248"/>
      <c r="K13" s="248"/>
      <c r="L13" s="248"/>
      <c r="M13" s="248"/>
      <c r="N13" s="248"/>
      <c r="O13" s="248"/>
      <c r="P13" s="248"/>
      <c r="Q13" s="248"/>
      <c r="R13" s="248"/>
      <c r="S13" s="248"/>
      <c r="T13" s="248"/>
      <c r="U13" s="248"/>
      <c r="V13" s="248"/>
      <c r="W13" s="248"/>
      <c r="X13" s="248"/>
      <c r="Y13" s="248"/>
      <c r="Z13" s="248"/>
      <c r="AA13" s="248"/>
      <c r="AB13" s="248"/>
      <c r="AC13" s="248"/>
      <c r="AD13" s="248"/>
      <c r="AE13" s="248"/>
      <c r="AF13" s="248"/>
      <c r="AG13" s="248"/>
      <c r="AH13" s="248"/>
      <c r="AI13" s="248"/>
      <c r="AJ13" s="248"/>
      <c r="AK13" s="248"/>
      <c r="AL13" s="248"/>
      <c r="AM13" s="248"/>
      <c r="AN13" s="248"/>
      <c r="AO13" s="248"/>
      <c r="AP13" s="248"/>
      <c r="AQ13" s="248"/>
      <c r="AR13" s="248"/>
      <c r="AS13" s="248"/>
      <c r="AT13" s="249"/>
    </row>
    <row r="14" spans="1:46" ht="20.25">
      <c r="A14" s="656"/>
      <c r="B14" s="230" t="s">
        <v>416</v>
      </c>
      <c r="C14" s="231">
        <v>5</v>
      </c>
      <c r="D14" s="247"/>
      <c r="E14" s="248"/>
      <c r="F14" s="248"/>
      <c r="G14" s="248"/>
      <c r="H14" s="248"/>
      <c r="I14" s="248"/>
      <c r="J14" s="248"/>
      <c r="K14" s="248"/>
      <c r="L14" s="248"/>
      <c r="M14" s="248"/>
      <c r="N14" s="248"/>
      <c r="O14" s="248"/>
      <c r="P14" s="248"/>
      <c r="Q14" s="248"/>
      <c r="R14" s="248"/>
      <c r="S14" s="248"/>
      <c r="T14" s="248"/>
      <c r="U14" s="248"/>
      <c r="V14" s="248"/>
      <c r="W14" s="248"/>
      <c r="X14" s="248"/>
      <c r="Y14" s="248"/>
      <c r="Z14" s="248"/>
      <c r="AA14" s="248"/>
      <c r="AB14" s="248"/>
      <c r="AC14" s="248"/>
      <c r="AD14" s="248"/>
      <c r="AE14" s="248"/>
      <c r="AF14" s="248"/>
      <c r="AG14" s="248"/>
      <c r="AH14" s="248"/>
      <c r="AI14" s="248"/>
      <c r="AJ14" s="248"/>
      <c r="AK14" s="248"/>
      <c r="AL14" s="248"/>
      <c r="AM14" s="248"/>
      <c r="AN14" s="248"/>
      <c r="AO14" s="248"/>
      <c r="AP14" s="248"/>
      <c r="AQ14" s="248"/>
      <c r="AR14" s="248"/>
      <c r="AS14" s="248"/>
      <c r="AT14" s="249"/>
    </row>
    <row r="15" spans="1:46" ht="20.25">
      <c r="A15" s="656"/>
      <c r="B15" s="230" t="s">
        <v>184</v>
      </c>
      <c r="C15" s="231">
        <v>6</v>
      </c>
      <c r="D15" s="247"/>
      <c r="E15" s="248"/>
      <c r="F15" s="248"/>
      <c r="G15" s="248"/>
      <c r="H15" s="248"/>
      <c r="I15" s="248"/>
      <c r="J15" s="248"/>
      <c r="K15" s="248"/>
      <c r="L15" s="248"/>
      <c r="M15" s="248"/>
      <c r="N15" s="248"/>
      <c r="O15" s="248"/>
      <c r="P15" s="248"/>
      <c r="Q15" s="248"/>
      <c r="R15" s="248"/>
      <c r="S15" s="248"/>
      <c r="T15" s="248"/>
      <c r="U15" s="248"/>
      <c r="V15" s="248"/>
      <c r="W15" s="248"/>
      <c r="X15" s="248"/>
      <c r="Y15" s="248"/>
      <c r="Z15" s="248"/>
      <c r="AA15" s="248"/>
      <c r="AB15" s="248"/>
      <c r="AC15" s="248"/>
      <c r="AD15" s="248"/>
      <c r="AE15" s="248"/>
      <c r="AF15" s="248"/>
      <c r="AG15" s="248"/>
      <c r="AH15" s="248"/>
      <c r="AI15" s="248"/>
      <c r="AJ15" s="248"/>
      <c r="AK15" s="248"/>
      <c r="AL15" s="248"/>
      <c r="AM15" s="248"/>
      <c r="AN15" s="248"/>
      <c r="AO15" s="248"/>
      <c r="AP15" s="248"/>
      <c r="AQ15" s="248"/>
      <c r="AR15" s="248"/>
      <c r="AS15" s="248"/>
      <c r="AT15" s="249"/>
    </row>
    <row r="16" spans="1:46" ht="40.5">
      <c r="A16" s="657"/>
      <c r="B16" s="232" t="s">
        <v>417</v>
      </c>
      <c r="C16" s="231">
        <v>7</v>
      </c>
      <c r="D16" s="250"/>
      <c r="E16" s="251"/>
      <c r="F16" s="251"/>
      <c r="G16" s="248"/>
      <c r="H16" s="248"/>
      <c r="I16" s="248"/>
      <c r="J16" s="248"/>
      <c r="K16" s="248"/>
      <c r="L16" s="248"/>
      <c r="M16" s="248"/>
      <c r="N16" s="248"/>
      <c r="O16" s="248"/>
      <c r="P16" s="248"/>
      <c r="Q16" s="248"/>
      <c r="R16" s="248"/>
      <c r="S16" s="248"/>
      <c r="T16" s="248"/>
      <c r="U16" s="248"/>
      <c r="V16" s="248"/>
      <c r="W16" s="248"/>
      <c r="X16" s="248"/>
      <c r="Y16" s="248"/>
      <c r="Z16" s="248"/>
      <c r="AA16" s="248"/>
      <c r="AB16" s="248"/>
      <c r="AC16" s="248"/>
      <c r="AD16" s="248"/>
      <c r="AE16" s="248"/>
      <c r="AF16" s="248"/>
      <c r="AG16" s="248"/>
      <c r="AH16" s="248"/>
      <c r="AI16" s="248"/>
      <c r="AJ16" s="248"/>
      <c r="AK16" s="248"/>
      <c r="AL16" s="248"/>
      <c r="AM16" s="248"/>
      <c r="AN16" s="248"/>
      <c r="AO16" s="248"/>
      <c r="AP16" s="248"/>
      <c r="AQ16" s="248"/>
      <c r="AR16" s="248"/>
      <c r="AS16" s="248"/>
      <c r="AT16" s="252"/>
    </row>
    <row r="17" spans="1:46" ht="20.25">
      <c r="A17" s="657"/>
      <c r="B17" s="232" t="s">
        <v>418</v>
      </c>
      <c r="C17" s="231">
        <v>8</v>
      </c>
      <c r="D17" s="250"/>
      <c r="E17" s="251"/>
      <c r="F17" s="251"/>
      <c r="G17" s="248"/>
      <c r="H17" s="248"/>
      <c r="I17" s="248"/>
      <c r="J17" s="248"/>
      <c r="K17" s="248"/>
      <c r="L17" s="248"/>
      <c r="M17" s="248"/>
      <c r="N17" s="248"/>
      <c r="O17" s="248"/>
      <c r="P17" s="248"/>
      <c r="Q17" s="248"/>
      <c r="R17" s="248"/>
      <c r="S17" s="248"/>
      <c r="T17" s="248"/>
      <c r="U17" s="248"/>
      <c r="V17" s="248"/>
      <c r="W17" s="248"/>
      <c r="X17" s="248"/>
      <c r="Y17" s="248"/>
      <c r="Z17" s="248"/>
      <c r="AA17" s="248"/>
      <c r="AB17" s="248"/>
      <c r="AC17" s="248"/>
      <c r="AD17" s="248"/>
      <c r="AE17" s="248"/>
      <c r="AF17" s="248"/>
      <c r="AG17" s="248"/>
      <c r="AH17" s="248"/>
      <c r="AI17" s="248"/>
      <c r="AJ17" s="248"/>
      <c r="AK17" s="248"/>
      <c r="AL17" s="248"/>
      <c r="AM17" s="248"/>
      <c r="AN17" s="248"/>
      <c r="AO17" s="248"/>
      <c r="AP17" s="248"/>
      <c r="AQ17" s="248"/>
      <c r="AR17" s="248"/>
      <c r="AS17" s="248"/>
      <c r="AT17" s="252"/>
    </row>
    <row r="18" spans="1:46" ht="20.25">
      <c r="A18" s="657"/>
      <c r="B18" s="232" t="s">
        <v>419</v>
      </c>
      <c r="C18" s="231">
        <v>9</v>
      </c>
      <c r="D18" s="250"/>
      <c r="E18" s="251"/>
      <c r="F18" s="251"/>
      <c r="G18" s="248"/>
      <c r="H18" s="248"/>
      <c r="I18" s="248"/>
      <c r="J18" s="248"/>
      <c r="K18" s="248"/>
      <c r="L18" s="248"/>
      <c r="M18" s="248"/>
      <c r="N18" s="248"/>
      <c r="O18" s="248"/>
      <c r="P18" s="248"/>
      <c r="Q18" s="248"/>
      <c r="R18" s="248"/>
      <c r="S18" s="248"/>
      <c r="T18" s="248"/>
      <c r="U18" s="248"/>
      <c r="V18" s="248"/>
      <c r="W18" s="248"/>
      <c r="X18" s="248"/>
      <c r="Y18" s="248"/>
      <c r="Z18" s="248"/>
      <c r="AA18" s="248"/>
      <c r="AB18" s="248"/>
      <c r="AC18" s="248"/>
      <c r="AD18" s="248"/>
      <c r="AE18" s="248"/>
      <c r="AF18" s="248"/>
      <c r="AG18" s="248"/>
      <c r="AH18" s="248"/>
      <c r="AI18" s="248"/>
      <c r="AJ18" s="248"/>
      <c r="AK18" s="248"/>
      <c r="AL18" s="248"/>
      <c r="AM18" s="248"/>
      <c r="AN18" s="248"/>
      <c r="AO18" s="248"/>
      <c r="AP18" s="248"/>
      <c r="AQ18" s="248"/>
      <c r="AR18" s="248"/>
      <c r="AS18" s="248"/>
      <c r="AT18" s="252"/>
    </row>
    <row r="19" spans="1:46" ht="20.25">
      <c r="A19" s="657"/>
      <c r="B19" s="232" t="s">
        <v>420</v>
      </c>
      <c r="C19" s="231">
        <v>10</v>
      </c>
      <c r="D19" s="250"/>
      <c r="E19" s="251"/>
      <c r="F19" s="251"/>
      <c r="G19" s="248"/>
      <c r="H19" s="248"/>
      <c r="I19" s="248"/>
      <c r="J19" s="248"/>
      <c r="K19" s="248"/>
      <c r="L19" s="248"/>
      <c r="M19" s="248"/>
      <c r="N19" s="248"/>
      <c r="O19" s="248"/>
      <c r="P19" s="248"/>
      <c r="Q19" s="248"/>
      <c r="R19" s="248"/>
      <c r="S19" s="248"/>
      <c r="T19" s="248"/>
      <c r="U19" s="248"/>
      <c r="V19" s="248"/>
      <c r="W19" s="248"/>
      <c r="X19" s="248"/>
      <c r="Y19" s="248"/>
      <c r="Z19" s="248"/>
      <c r="AA19" s="248"/>
      <c r="AB19" s="248"/>
      <c r="AC19" s="248"/>
      <c r="AD19" s="248"/>
      <c r="AE19" s="248"/>
      <c r="AF19" s="248"/>
      <c r="AG19" s="248"/>
      <c r="AH19" s="248"/>
      <c r="AI19" s="248"/>
      <c r="AJ19" s="248"/>
      <c r="AK19" s="248"/>
      <c r="AL19" s="248"/>
      <c r="AM19" s="248"/>
      <c r="AN19" s="248"/>
      <c r="AO19" s="248"/>
      <c r="AP19" s="248"/>
      <c r="AQ19" s="248"/>
      <c r="AR19" s="248"/>
      <c r="AS19" s="248"/>
      <c r="AT19" s="252"/>
    </row>
    <row r="20" spans="1:46" ht="20.25">
      <c r="A20" s="669"/>
      <c r="B20" s="233" t="s">
        <v>186</v>
      </c>
      <c r="C20" s="231">
        <v>11</v>
      </c>
      <c r="D20" s="253"/>
      <c r="E20" s="254"/>
      <c r="F20" s="254"/>
      <c r="G20" s="248"/>
      <c r="H20" s="248"/>
      <c r="I20" s="248"/>
      <c r="J20" s="248"/>
      <c r="K20" s="248"/>
      <c r="L20" s="248"/>
      <c r="M20" s="248"/>
      <c r="N20" s="248"/>
      <c r="O20" s="248"/>
      <c r="P20" s="248"/>
      <c r="Q20" s="248"/>
      <c r="R20" s="248"/>
      <c r="S20" s="248"/>
      <c r="T20" s="248"/>
      <c r="U20" s="248"/>
      <c r="V20" s="248"/>
      <c r="W20" s="248"/>
      <c r="X20" s="248"/>
      <c r="Y20" s="248"/>
      <c r="Z20" s="248"/>
      <c r="AA20" s="248"/>
      <c r="AB20" s="248"/>
      <c r="AC20" s="248"/>
      <c r="AD20" s="248"/>
      <c r="AE20" s="248"/>
      <c r="AF20" s="248"/>
      <c r="AG20" s="248"/>
      <c r="AH20" s="248"/>
      <c r="AI20" s="248"/>
      <c r="AJ20" s="248"/>
      <c r="AK20" s="248"/>
      <c r="AL20" s="248"/>
      <c r="AM20" s="248"/>
      <c r="AN20" s="248"/>
      <c r="AO20" s="248"/>
      <c r="AP20" s="248"/>
      <c r="AQ20" s="248"/>
      <c r="AR20" s="248"/>
      <c r="AS20" s="248"/>
      <c r="AT20" s="255"/>
    </row>
    <row r="21" spans="1:46" ht="20.25">
      <c r="A21" s="669"/>
      <c r="B21" s="233" t="s">
        <v>187</v>
      </c>
      <c r="C21" s="231">
        <v>12</v>
      </c>
      <c r="D21" s="253"/>
      <c r="E21" s="254"/>
      <c r="F21" s="254"/>
      <c r="G21" s="248"/>
      <c r="H21" s="248"/>
      <c r="I21" s="248"/>
      <c r="J21" s="248"/>
      <c r="K21" s="248"/>
      <c r="L21" s="248"/>
      <c r="M21" s="248"/>
      <c r="N21" s="248"/>
      <c r="O21" s="248"/>
      <c r="P21" s="248"/>
      <c r="Q21" s="248"/>
      <c r="R21" s="248"/>
      <c r="S21" s="248"/>
      <c r="T21" s="248"/>
      <c r="U21" s="248"/>
      <c r="V21" s="248"/>
      <c r="W21" s="248"/>
      <c r="X21" s="248"/>
      <c r="Y21" s="248"/>
      <c r="Z21" s="248"/>
      <c r="AA21" s="248"/>
      <c r="AB21" s="248"/>
      <c r="AC21" s="248"/>
      <c r="AD21" s="248"/>
      <c r="AE21" s="248"/>
      <c r="AF21" s="248"/>
      <c r="AG21" s="248"/>
      <c r="AH21" s="248"/>
      <c r="AI21" s="248"/>
      <c r="AJ21" s="248"/>
      <c r="AK21" s="248"/>
      <c r="AL21" s="248"/>
      <c r="AM21" s="248"/>
      <c r="AN21" s="248"/>
      <c r="AO21" s="248"/>
      <c r="AP21" s="248"/>
      <c r="AQ21" s="248"/>
      <c r="AR21" s="248"/>
      <c r="AS21" s="248"/>
      <c r="AT21" s="255"/>
    </row>
    <row r="22" spans="1:46" ht="20.25">
      <c r="A22" s="669"/>
      <c r="B22" s="233" t="s">
        <v>421</v>
      </c>
      <c r="C22" s="231">
        <v>13</v>
      </c>
      <c r="D22" s="253"/>
      <c r="E22" s="254"/>
      <c r="F22" s="254"/>
      <c r="G22" s="248"/>
      <c r="H22" s="248"/>
      <c r="I22" s="248"/>
      <c r="J22" s="248"/>
      <c r="K22" s="248"/>
      <c r="L22" s="248"/>
      <c r="M22" s="248"/>
      <c r="N22" s="248"/>
      <c r="O22" s="248"/>
      <c r="P22" s="248"/>
      <c r="Q22" s="248"/>
      <c r="R22" s="248"/>
      <c r="S22" s="248"/>
      <c r="T22" s="248"/>
      <c r="U22" s="248"/>
      <c r="V22" s="248"/>
      <c r="W22" s="248"/>
      <c r="X22" s="248"/>
      <c r="Y22" s="248"/>
      <c r="Z22" s="248"/>
      <c r="AA22" s="248"/>
      <c r="AB22" s="248"/>
      <c r="AC22" s="248"/>
      <c r="AD22" s="248"/>
      <c r="AE22" s="248"/>
      <c r="AF22" s="248"/>
      <c r="AG22" s="248"/>
      <c r="AH22" s="248"/>
      <c r="AI22" s="248"/>
      <c r="AJ22" s="248"/>
      <c r="AK22" s="248"/>
      <c r="AL22" s="248"/>
      <c r="AM22" s="248"/>
      <c r="AN22" s="248"/>
      <c r="AO22" s="248"/>
      <c r="AP22" s="248"/>
      <c r="AQ22" s="248"/>
      <c r="AR22" s="248"/>
      <c r="AS22" s="248"/>
      <c r="AT22" s="255"/>
    </row>
    <row r="23" spans="1:46" ht="20.25">
      <c r="A23" s="669"/>
      <c r="B23" s="233" t="s">
        <v>190</v>
      </c>
      <c r="C23" s="231">
        <v>14</v>
      </c>
      <c r="D23" s="253"/>
      <c r="E23" s="254"/>
      <c r="F23" s="254"/>
      <c r="G23" s="248"/>
      <c r="H23" s="248"/>
      <c r="I23" s="248"/>
      <c r="J23" s="248"/>
      <c r="K23" s="248"/>
      <c r="L23" s="248"/>
      <c r="M23" s="248"/>
      <c r="N23" s="248"/>
      <c r="O23" s="248"/>
      <c r="P23" s="248"/>
      <c r="Q23" s="248"/>
      <c r="R23" s="248"/>
      <c r="S23" s="248"/>
      <c r="T23" s="248"/>
      <c r="U23" s="248"/>
      <c r="V23" s="248"/>
      <c r="W23" s="248"/>
      <c r="X23" s="248"/>
      <c r="Y23" s="248"/>
      <c r="Z23" s="248"/>
      <c r="AA23" s="248"/>
      <c r="AB23" s="248"/>
      <c r="AC23" s="248"/>
      <c r="AD23" s="248"/>
      <c r="AE23" s="248"/>
      <c r="AF23" s="248"/>
      <c r="AG23" s="248"/>
      <c r="AH23" s="248"/>
      <c r="AI23" s="248"/>
      <c r="AJ23" s="248"/>
      <c r="AK23" s="248"/>
      <c r="AL23" s="248"/>
      <c r="AM23" s="248"/>
      <c r="AN23" s="248"/>
      <c r="AO23" s="248"/>
      <c r="AP23" s="248"/>
      <c r="AQ23" s="248"/>
      <c r="AR23" s="248"/>
      <c r="AS23" s="248"/>
      <c r="AT23" s="255"/>
    </row>
    <row r="24" spans="1:46" ht="20.25">
      <c r="A24" s="669"/>
      <c r="B24" s="233" t="s">
        <v>422</v>
      </c>
      <c r="C24" s="231">
        <v>15</v>
      </c>
      <c r="D24" s="253"/>
      <c r="E24" s="254"/>
      <c r="F24" s="254"/>
      <c r="G24" s="248"/>
      <c r="H24" s="248"/>
      <c r="I24" s="248"/>
      <c r="J24" s="248"/>
      <c r="K24" s="248"/>
      <c r="L24" s="248"/>
      <c r="M24" s="248"/>
      <c r="N24" s="248"/>
      <c r="O24" s="248"/>
      <c r="P24" s="248"/>
      <c r="Q24" s="248"/>
      <c r="R24" s="248"/>
      <c r="S24" s="248"/>
      <c r="T24" s="248"/>
      <c r="U24" s="248"/>
      <c r="V24" s="248"/>
      <c r="W24" s="248"/>
      <c r="X24" s="248"/>
      <c r="Y24" s="248"/>
      <c r="Z24" s="248"/>
      <c r="AA24" s="248"/>
      <c r="AB24" s="248"/>
      <c r="AC24" s="248"/>
      <c r="AD24" s="248"/>
      <c r="AE24" s="248"/>
      <c r="AF24" s="248"/>
      <c r="AG24" s="248"/>
      <c r="AH24" s="248"/>
      <c r="AI24" s="248"/>
      <c r="AJ24" s="248"/>
      <c r="AK24" s="248"/>
      <c r="AL24" s="248"/>
      <c r="AM24" s="248"/>
      <c r="AN24" s="248"/>
      <c r="AO24" s="248"/>
      <c r="AP24" s="248"/>
      <c r="AQ24" s="248"/>
      <c r="AR24" s="248"/>
      <c r="AS24" s="248"/>
      <c r="AT24" s="255"/>
    </row>
    <row r="25" spans="1:46" ht="20.25">
      <c r="A25" s="669"/>
      <c r="B25" s="233" t="s">
        <v>423</v>
      </c>
      <c r="C25" s="231">
        <v>16</v>
      </c>
      <c r="D25" s="253"/>
      <c r="E25" s="254"/>
      <c r="F25" s="254"/>
      <c r="G25" s="248"/>
      <c r="H25" s="248"/>
      <c r="I25" s="248"/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48"/>
      <c r="Y25" s="248"/>
      <c r="Z25" s="248"/>
      <c r="AA25" s="248"/>
      <c r="AB25" s="248"/>
      <c r="AC25" s="248"/>
      <c r="AD25" s="248"/>
      <c r="AE25" s="248"/>
      <c r="AF25" s="248"/>
      <c r="AG25" s="248"/>
      <c r="AH25" s="248"/>
      <c r="AI25" s="248"/>
      <c r="AJ25" s="248"/>
      <c r="AK25" s="248"/>
      <c r="AL25" s="248"/>
      <c r="AM25" s="248"/>
      <c r="AN25" s="248"/>
      <c r="AO25" s="248"/>
      <c r="AP25" s="248"/>
      <c r="AQ25" s="248"/>
      <c r="AR25" s="248"/>
      <c r="AS25" s="248"/>
      <c r="AT25" s="255"/>
    </row>
    <row r="26" spans="1:46" ht="20.25">
      <c r="A26" s="669"/>
      <c r="B26" s="233" t="s">
        <v>424</v>
      </c>
      <c r="C26" s="231">
        <v>17</v>
      </c>
      <c r="D26" s="253"/>
      <c r="E26" s="254"/>
      <c r="F26" s="254"/>
      <c r="G26" s="248"/>
      <c r="H26" s="248"/>
      <c r="I26" s="248"/>
      <c r="J26" s="248"/>
      <c r="K26" s="248"/>
      <c r="L26" s="248"/>
      <c r="M26" s="248"/>
      <c r="N26" s="248"/>
      <c r="O26" s="248"/>
      <c r="P26" s="248"/>
      <c r="Q26" s="248"/>
      <c r="R26" s="248"/>
      <c r="S26" s="248"/>
      <c r="T26" s="248"/>
      <c r="U26" s="248"/>
      <c r="V26" s="248"/>
      <c r="W26" s="248"/>
      <c r="X26" s="248"/>
      <c r="Y26" s="248"/>
      <c r="Z26" s="248"/>
      <c r="AA26" s="248"/>
      <c r="AB26" s="248"/>
      <c r="AC26" s="248"/>
      <c r="AD26" s="248"/>
      <c r="AE26" s="248"/>
      <c r="AF26" s="248"/>
      <c r="AG26" s="248"/>
      <c r="AH26" s="248"/>
      <c r="AI26" s="248"/>
      <c r="AJ26" s="248"/>
      <c r="AK26" s="248"/>
      <c r="AL26" s="248"/>
      <c r="AM26" s="248"/>
      <c r="AN26" s="248"/>
      <c r="AO26" s="248"/>
      <c r="AP26" s="248"/>
      <c r="AQ26" s="248"/>
      <c r="AR26" s="248"/>
      <c r="AS26" s="248"/>
      <c r="AT26" s="255"/>
    </row>
    <row r="27" spans="1:46" ht="20.25">
      <c r="A27" s="669"/>
      <c r="B27" s="233" t="s">
        <v>425</v>
      </c>
      <c r="C27" s="231">
        <v>18</v>
      </c>
      <c r="D27" s="253"/>
      <c r="E27" s="254"/>
      <c r="F27" s="254"/>
      <c r="G27" s="248"/>
      <c r="H27" s="248"/>
      <c r="I27" s="248"/>
      <c r="J27" s="248"/>
      <c r="K27" s="248"/>
      <c r="L27" s="248"/>
      <c r="M27" s="248"/>
      <c r="N27" s="248"/>
      <c r="O27" s="248"/>
      <c r="P27" s="248"/>
      <c r="Q27" s="248"/>
      <c r="R27" s="248"/>
      <c r="S27" s="248"/>
      <c r="T27" s="248"/>
      <c r="U27" s="248"/>
      <c r="V27" s="248"/>
      <c r="W27" s="248"/>
      <c r="X27" s="248"/>
      <c r="Y27" s="248"/>
      <c r="Z27" s="248"/>
      <c r="AA27" s="248"/>
      <c r="AB27" s="248"/>
      <c r="AC27" s="248"/>
      <c r="AD27" s="248"/>
      <c r="AE27" s="248"/>
      <c r="AF27" s="248"/>
      <c r="AG27" s="248"/>
      <c r="AH27" s="248"/>
      <c r="AI27" s="248"/>
      <c r="AJ27" s="248"/>
      <c r="AK27" s="248"/>
      <c r="AL27" s="248"/>
      <c r="AM27" s="248"/>
      <c r="AN27" s="248"/>
      <c r="AO27" s="248"/>
      <c r="AP27" s="248"/>
      <c r="AQ27" s="248"/>
      <c r="AR27" s="248"/>
      <c r="AS27" s="248"/>
      <c r="AT27" s="255"/>
    </row>
    <row r="28" spans="1:46" ht="20.25">
      <c r="A28" s="669"/>
      <c r="B28" s="233" t="s">
        <v>426</v>
      </c>
      <c r="C28" s="231">
        <v>19</v>
      </c>
      <c r="D28" s="253"/>
      <c r="E28" s="254"/>
      <c r="F28" s="254"/>
      <c r="G28" s="248"/>
      <c r="H28" s="248"/>
      <c r="I28" s="248"/>
      <c r="J28" s="248"/>
      <c r="K28" s="248"/>
      <c r="L28" s="248"/>
      <c r="M28" s="248"/>
      <c r="N28" s="248"/>
      <c r="O28" s="248"/>
      <c r="P28" s="248"/>
      <c r="Q28" s="248"/>
      <c r="R28" s="248"/>
      <c r="S28" s="248"/>
      <c r="T28" s="248"/>
      <c r="U28" s="248"/>
      <c r="V28" s="248"/>
      <c r="W28" s="248"/>
      <c r="X28" s="248"/>
      <c r="Y28" s="248"/>
      <c r="Z28" s="248"/>
      <c r="AA28" s="248"/>
      <c r="AB28" s="248"/>
      <c r="AC28" s="248"/>
      <c r="AD28" s="248"/>
      <c r="AE28" s="248"/>
      <c r="AF28" s="248"/>
      <c r="AG28" s="248"/>
      <c r="AH28" s="248"/>
      <c r="AI28" s="248"/>
      <c r="AJ28" s="248"/>
      <c r="AK28" s="248"/>
      <c r="AL28" s="248"/>
      <c r="AM28" s="248"/>
      <c r="AN28" s="248"/>
      <c r="AO28" s="248"/>
      <c r="AP28" s="248"/>
      <c r="AQ28" s="248"/>
      <c r="AR28" s="248"/>
      <c r="AS28" s="248"/>
      <c r="AT28" s="255"/>
    </row>
    <row r="29" spans="1:46" ht="20.25">
      <c r="A29" s="669"/>
      <c r="B29" s="233" t="s">
        <v>191</v>
      </c>
      <c r="C29" s="231">
        <v>20</v>
      </c>
      <c r="D29" s="253"/>
      <c r="E29" s="254"/>
      <c r="F29" s="254"/>
      <c r="G29" s="248"/>
      <c r="H29" s="248"/>
      <c r="I29" s="248"/>
      <c r="J29" s="248"/>
      <c r="K29" s="248"/>
      <c r="L29" s="248"/>
      <c r="M29" s="248"/>
      <c r="N29" s="248"/>
      <c r="O29" s="248"/>
      <c r="P29" s="248"/>
      <c r="Q29" s="248"/>
      <c r="R29" s="248"/>
      <c r="S29" s="248"/>
      <c r="T29" s="248"/>
      <c r="U29" s="248"/>
      <c r="V29" s="248"/>
      <c r="W29" s="248"/>
      <c r="X29" s="248"/>
      <c r="Y29" s="248"/>
      <c r="Z29" s="248"/>
      <c r="AA29" s="248"/>
      <c r="AB29" s="248"/>
      <c r="AC29" s="248"/>
      <c r="AD29" s="248"/>
      <c r="AE29" s="248"/>
      <c r="AF29" s="248"/>
      <c r="AG29" s="248"/>
      <c r="AH29" s="248"/>
      <c r="AI29" s="248"/>
      <c r="AJ29" s="248"/>
      <c r="AK29" s="248"/>
      <c r="AL29" s="248"/>
      <c r="AM29" s="248"/>
      <c r="AN29" s="248"/>
      <c r="AO29" s="248"/>
      <c r="AP29" s="248"/>
      <c r="AQ29" s="248"/>
      <c r="AR29" s="248"/>
      <c r="AS29" s="248"/>
      <c r="AT29" s="255"/>
    </row>
    <row r="30" spans="1:46" ht="20.25">
      <c r="A30" s="669"/>
      <c r="B30" s="233" t="s">
        <v>427</v>
      </c>
      <c r="C30" s="231">
        <v>21</v>
      </c>
      <c r="D30" s="253"/>
      <c r="E30" s="254"/>
      <c r="F30" s="254"/>
      <c r="G30" s="248"/>
      <c r="H30" s="248"/>
      <c r="I30" s="248"/>
      <c r="J30" s="248"/>
      <c r="K30" s="248"/>
      <c r="L30" s="248"/>
      <c r="M30" s="248"/>
      <c r="N30" s="248"/>
      <c r="O30" s="248"/>
      <c r="P30" s="248"/>
      <c r="Q30" s="248"/>
      <c r="R30" s="248"/>
      <c r="S30" s="248"/>
      <c r="T30" s="248"/>
      <c r="U30" s="248"/>
      <c r="V30" s="248"/>
      <c r="W30" s="248"/>
      <c r="X30" s="248"/>
      <c r="Y30" s="248"/>
      <c r="Z30" s="248"/>
      <c r="AA30" s="248"/>
      <c r="AB30" s="248"/>
      <c r="AC30" s="248"/>
      <c r="AD30" s="248"/>
      <c r="AE30" s="248"/>
      <c r="AF30" s="248"/>
      <c r="AG30" s="248"/>
      <c r="AH30" s="248"/>
      <c r="AI30" s="248"/>
      <c r="AJ30" s="248"/>
      <c r="AK30" s="248"/>
      <c r="AL30" s="248"/>
      <c r="AM30" s="248"/>
      <c r="AN30" s="248"/>
      <c r="AO30" s="248"/>
      <c r="AP30" s="248"/>
      <c r="AQ30" s="248"/>
      <c r="AR30" s="248"/>
      <c r="AS30" s="248"/>
      <c r="AT30" s="255"/>
    </row>
    <row r="31" spans="1:46" ht="21" thickBot="1">
      <c r="A31" s="669"/>
      <c r="B31" s="233" t="s">
        <v>192</v>
      </c>
      <c r="C31" s="234">
        <v>22</v>
      </c>
      <c r="D31" s="253"/>
      <c r="E31" s="254"/>
      <c r="F31" s="254"/>
      <c r="G31" s="248"/>
      <c r="H31" s="248"/>
      <c r="I31" s="248"/>
      <c r="J31" s="248"/>
      <c r="K31" s="248"/>
      <c r="L31" s="248"/>
      <c r="M31" s="248"/>
      <c r="N31" s="248"/>
      <c r="O31" s="248"/>
      <c r="P31" s="248"/>
      <c r="Q31" s="248"/>
      <c r="R31" s="248"/>
      <c r="S31" s="248"/>
      <c r="T31" s="248"/>
      <c r="U31" s="248"/>
      <c r="V31" s="248"/>
      <c r="W31" s="248"/>
      <c r="X31" s="248"/>
      <c r="Y31" s="248"/>
      <c r="Z31" s="248"/>
      <c r="AA31" s="248"/>
      <c r="AB31" s="248"/>
      <c r="AC31" s="248"/>
      <c r="AD31" s="248"/>
      <c r="AE31" s="248"/>
      <c r="AF31" s="248"/>
      <c r="AG31" s="248"/>
      <c r="AH31" s="248"/>
      <c r="AI31" s="248"/>
      <c r="AJ31" s="248"/>
      <c r="AK31" s="248"/>
      <c r="AL31" s="248"/>
      <c r="AM31" s="248"/>
      <c r="AN31" s="248"/>
      <c r="AO31" s="248"/>
      <c r="AP31" s="248"/>
      <c r="AQ31" s="248"/>
      <c r="AR31" s="248"/>
      <c r="AS31" s="248"/>
      <c r="AT31" s="255"/>
    </row>
    <row r="32" spans="1:46" ht="41.25" thickBot="1">
      <c r="A32" s="670"/>
      <c r="B32" s="235" t="s">
        <v>428</v>
      </c>
      <c r="C32" s="236">
        <v>23</v>
      </c>
      <c r="D32" s="256"/>
      <c r="E32" s="257"/>
      <c r="F32" s="257"/>
      <c r="G32" s="257"/>
      <c r="H32" s="257"/>
      <c r="I32" s="257"/>
      <c r="J32" s="257"/>
      <c r="K32" s="257"/>
      <c r="L32" s="257"/>
      <c r="M32" s="257"/>
      <c r="N32" s="257"/>
      <c r="O32" s="257"/>
      <c r="P32" s="257"/>
      <c r="Q32" s="257"/>
      <c r="R32" s="257"/>
      <c r="S32" s="257"/>
      <c r="T32" s="257"/>
      <c r="U32" s="257"/>
      <c r="V32" s="257"/>
      <c r="W32" s="257"/>
      <c r="X32" s="257"/>
      <c r="Y32" s="257"/>
      <c r="Z32" s="257"/>
      <c r="AA32" s="257"/>
      <c r="AB32" s="257"/>
      <c r="AC32" s="257"/>
      <c r="AD32" s="257"/>
      <c r="AE32" s="257"/>
      <c r="AF32" s="257"/>
      <c r="AG32" s="257"/>
      <c r="AH32" s="257"/>
      <c r="AI32" s="257"/>
      <c r="AJ32" s="257"/>
      <c r="AK32" s="257"/>
      <c r="AL32" s="257"/>
      <c r="AM32" s="257"/>
      <c r="AN32" s="257"/>
      <c r="AO32" s="257"/>
      <c r="AP32" s="257"/>
      <c r="AQ32" s="257"/>
      <c r="AR32" s="257"/>
      <c r="AS32" s="257"/>
      <c r="AT32" s="258"/>
    </row>
    <row r="33" spans="1:46" ht="40.5">
      <c r="A33" s="655" t="s">
        <v>429</v>
      </c>
      <c r="B33" s="230" t="s">
        <v>94</v>
      </c>
      <c r="C33" s="231">
        <v>24</v>
      </c>
      <c r="D33" s="259"/>
      <c r="E33" s="260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8"/>
      <c r="AF33" s="248"/>
      <c r="AG33" s="248"/>
      <c r="AH33" s="248"/>
      <c r="AI33" s="248"/>
      <c r="AJ33" s="248"/>
      <c r="AK33" s="248"/>
      <c r="AL33" s="248"/>
      <c r="AM33" s="248"/>
      <c r="AN33" s="248"/>
      <c r="AO33" s="248"/>
      <c r="AP33" s="248"/>
      <c r="AQ33" s="248"/>
      <c r="AR33" s="248"/>
      <c r="AS33" s="248"/>
      <c r="AT33" s="261"/>
    </row>
    <row r="34" spans="1:46" ht="40.5">
      <c r="A34" s="656"/>
      <c r="B34" s="230" t="s">
        <v>96</v>
      </c>
      <c r="C34" s="231">
        <v>25</v>
      </c>
      <c r="D34" s="262"/>
      <c r="E34" s="248"/>
      <c r="F34" s="248"/>
      <c r="G34" s="248"/>
      <c r="H34" s="248"/>
      <c r="I34" s="248"/>
      <c r="J34" s="248"/>
      <c r="K34" s="248"/>
      <c r="L34" s="248"/>
      <c r="M34" s="248"/>
      <c r="N34" s="248"/>
      <c r="O34" s="248"/>
      <c r="P34" s="248"/>
      <c r="Q34" s="248"/>
      <c r="R34" s="248"/>
      <c r="S34" s="248"/>
      <c r="T34" s="248"/>
      <c r="U34" s="248"/>
      <c r="V34" s="248"/>
      <c r="W34" s="248"/>
      <c r="X34" s="248"/>
      <c r="Y34" s="248"/>
      <c r="Z34" s="248"/>
      <c r="AA34" s="248"/>
      <c r="AB34" s="248"/>
      <c r="AC34" s="248"/>
      <c r="AD34" s="248"/>
      <c r="AE34" s="248"/>
      <c r="AF34" s="248"/>
      <c r="AG34" s="248"/>
      <c r="AH34" s="248"/>
      <c r="AI34" s="248"/>
      <c r="AJ34" s="248"/>
      <c r="AK34" s="248"/>
      <c r="AL34" s="248"/>
      <c r="AM34" s="248"/>
      <c r="AN34" s="248"/>
      <c r="AO34" s="248"/>
      <c r="AP34" s="248"/>
      <c r="AQ34" s="248"/>
      <c r="AR34" s="248"/>
      <c r="AS34" s="248"/>
      <c r="AT34" s="249"/>
    </row>
    <row r="35" spans="1:46" ht="22.5" customHeight="1">
      <c r="A35" s="656"/>
      <c r="B35" s="230" t="s">
        <v>430</v>
      </c>
      <c r="C35" s="231">
        <v>26</v>
      </c>
      <c r="D35" s="262"/>
      <c r="E35" s="248"/>
      <c r="F35" s="248"/>
      <c r="G35" s="248"/>
      <c r="H35" s="248"/>
      <c r="I35" s="248"/>
      <c r="J35" s="248"/>
      <c r="K35" s="248"/>
      <c r="L35" s="248"/>
      <c r="M35" s="248"/>
      <c r="N35" s="248"/>
      <c r="O35" s="248"/>
      <c r="P35" s="248"/>
      <c r="Q35" s="248"/>
      <c r="R35" s="248"/>
      <c r="S35" s="248"/>
      <c r="T35" s="248"/>
      <c r="U35" s="248"/>
      <c r="V35" s="248"/>
      <c r="W35" s="248"/>
      <c r="X35" s="248"/>
      <c r="Y35" s="248"/>
      <c r="Z35" s="248"/>
      <c r="AA35" s="248"/>
      <c r="AB35" s="248"/>
      <c r="AC35" s="248"/>
      <c r="AD35" s="248"/>
      <c r="AE35" s="248"/>
      <c r="AF35" s="248"/>
      <c r="AG35" s="248"/>
      <c r="AH35" s="248"/>
      <c r="AI35" s="248"/>
      <c r="AJ35" s="248"/>
      <c r="AK35" s="248"/>
      <c r="AL35" s="248"/>
      <c r="AM35" s="248"/>
      <c r="AN35" s="248"/>
      <c r="AO35" s="248"/>
      <c r="AP35" s="248"/>
      <c r="AQ35" s="248"/>
      <c r="AR35" s="248"/>
      <c r="AS35" s="248"/>
      <c r="AT35" s="249"/>
    </row>
    <row r="36" spans="1:46" ht="20.25">
      <c r="A36" s="656"/>
      <c r="B36" s="230" t="s">
        <v>431</v>
      </c>
      <c r="C36" s="231">
        <v>27</v>
      </c>
      <c r="D36" s="262"/>
      <c r="E36" s="248"/>
      <c r="F36" s="248"/>
      <c r="G36" s="248"/>
      <c r="H36" s="248"/>
      <c r="I36" s="248"/>
      <c r="J36" s="248"/>
      <c r="K36" s="248"/>
      <c r="L36" s="248"/>
      <c r="M36" s="248"/>
      <c r="N36" s="248"/>
      <c r="O36" s="248"/>
      <c r="P36" s="248"/>
      <c r="Q36" s="248"/>
      <c r="R36" s="248"/>
      <c r="S36" s="248"/>
      <c r="T36" s="248"/>
      <c r="U36" s="248"/>
      <c r="V36" s="248"/>
      <c r="W36" s="248"/>
      <c r="X36" s="248"/>
      <c r="Y36" s="248"/>
      <c r="Z36" s="248"/>
      <c r="AA36" s="248"/>
      <c r="AB36" s="248"/>
      <c r="AC36" s="248"/>
      <c r="AD36" s="248"/>
      <c r="AE36" s="248"/>
      <c r="AF36" s="248"/>
      <c r="AG36" s="248"/>
      <c r="AH36" s="248"/>
      <c r="AI36" s="248"/>
      <c r="AJ36" s="248"/>
      <c r="AK36" s="248"/>
      <c r="AL36" s="248"/>
      <c r="AM36" s="248"/>
      <c r="AN36" s="248"/>
      <c r="AO36" s="248"/>
      <c r="AP36" s="248"/>
      <c r="AQ36" s="248"/>
      <c r="AR36" s="248"/>
      <c r="AS36" s="248"/>
      <c r="AT36" s="249"/>
    </row>
    <row r="37" spans="1:46" ht="20.25">
      <c r="A37" s="656"/>
      <c r="B37" s="230" t="s">
        <v>432</v>
      </c>
      <c r="C37" s="231">
        <v>28</v>
      </c>
      <c r="D37" s="262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248"/>
      <c r="T37" s="248"/>
      <c r="U37" s="248"/>
      <c r="V37" s="248"/>
      <c r="W37" s="248"/>
      <c r="X37" s="248"/>
      <c r="Y37" s="248"/>
      <c r="Z37" s="248"/>
      <c r="AA37" s="248"/>
      <c r="AB37" s="248"/>
      <c r="AC37" s="248"/>
      <c r="AD37" s="248"/>
      <c r="AE37" s="248"/>
      <c r="AF37" s="248"/>
      <c r="AG37" s="248"/>
      <c r="AH37" s="248"/>
      <c r="AI37" s="248"/>
      <c r="AJ37" s="248"/>
      <c r="AK37" s="248"/>
      <c r="AL37" s="248"/>
      <c r="AM37" s="248"/>
      <c r="AN37" s="248"/>
      <c r="AO37" s="248"/>
      <c r="AP37" s="248"/>
      <c r="AQ37" s="248"/>
      <c r="AR37" s="248"/>
      <c r="AS37" s="248"/>
      <c r="AT37" s="249"/>
    </row>
    <row r="38" spans="1:46" ht="24" customHeight="1">
      <c r="A38" s="656"/>
      <c r="B38" s="230" t="s">
        <v>433</v>
      </c>
      <c r="C38" s="231">
        <v>29</v>
      </c>
      <c r="D38" s="262"/>
      <c r="E38" s="248"/>
      <c r="F38" s="248"/>
      <c r="G38" s="248"/>
      <c r="H38" s="248"/>
      <c r="I38" s="248"/>
      <c r="J38" s="248"/>
      <c r="K38" s="248"/>
      <c r="L38" s="248"/>
      <c r="M38" s="248"/>
      <c r="N38" s="248"/>
      <c r="O38" s="248"/>
      <c r="P38" s="248"/>
      <c r="Q38" s="248"/>
      <c r="R38" s="248"/>
      <c r="S38" s="248"/>
      <c r="T38" s="248"/>
      <c r="U38" s="248"/>
      <c r="V38" s="248"/>
      <c r="W38" s="248"/>
      <c r="X38" s="248"/>
      <c r="Y38" s="248"/>
      <c r="Z38" s="248"/>
      <c r="AA38" s="248"/>
      <c r="AB38" s="248"/>
      <c r="AC38" s="248"/>
      <c r="AD38" s="248"/>
      <c r="AE38" s="248"/>
      <c r="AF38" s="248"/>
      <c r="AG38" s="248"/>
      <c r="AH38" s="248"/>
      <c r="AI38" s="248"/>
      <c r="AJ38" s="248"/>
      <c r="AK38" s="248"/>
      <c r="AL38" s="248"/>
      <c r="AM38" s="248"/>
      <c r="AN38" s="248"/>
      <c r="AO38" s="248"/>
      <c r="AP38" s="248"/>
      <c r="AQ38" s="248"/>
      <c r="AR38" s="248"/>
      <c r="AS38" s="248"/>
      <c r="AT38" s="249"/>
    </row>
    <row r="39" spans="1:46" ht="20.25">
      <c r="A39" s="656"/>
      <c r="B39" s="230" t="s">
        <v>434</v>
      </c>
      <c r="C39" s="231">
        <v>30</v>
      </c>
      <c r="D39" s="262"/>
      <c r="E39" s="248"/>
      <c r="F39" s="248"/>
      <c r="G39" s="248"/>
      <c r="H39" s="248"/>
      <c r="I39" s="248"/>
      <c r="J39" s="248"/>
      <c r="K39" s="248"/>
      <c r="L39" s="248"/>
      <c r="M39" s="248"/>
      <c r="N39" s="248"/>
      <c r="O39" s="248"/>
      <c r="P39" s="248"/>
      <c r="Q39" s="248"/>
      <c r="R39" s="248"/>
      <c r="S39" s="248"/>
      <c r="T39" s="248"/>
      <c r="U39" s="248"/>
      <c r="V39" s="248"/>
      <c r="W39" s="248"/>
      <c r="X39" s="248"/>
      <c r="Y39" s="248"/>
      <c r="Z39" s="248"/>
      <c r="AA39" s="248"/>
      <c r="AB39" s="248"/>
      <c r="AC39" s="248"/>
      <c r="AD39" s="248"/>
      <c r="AE39" s="248"/>
      <c r="AF39" s="248"/>
      <c r="AG39" s="248"/>
      <c r="AH39" s="248"/>
      <c r="AI39" s="248"/>
      <c r="AJ39" s="248"/>
      <c r="AK39" s="248"/>
      <c r="AL39" s="248"/>
      <c r="AM39" s="248"/>
      <c r="AN39" s="248"/>
      <c r="AO39" s="248"/>
      <c r="AP39" s="248"/>
      <c r="AQ39" s="248"/>
      <c r="AR39" s="248"/>
      <c r="AS39" s="248"/>
      <c r="AT39" s="249"/>
    </row>
    <row r="40" spans="1:46" ht="20.25">
      <c r="A40" s="657"/>
      <c r="B40" s="232" t="s">
        <v>435</v>
      </c>
      <c r="C40" s="231">
        <v>31</v>
      </c>
      <c r="D40" s="263"/>
      <c r="E40" s="251"/>
      <c r="F40" s="248"/>
      <c r="G40" s="248"/>
      <c r="H40" s="248"/>
      <c r="I40" s="248"/>
      <c r="J40" s="248"/>
      <c r="K40" s="248"/>
      <c r="L40" s="248"/>
      <c r="M40" s="248"/>
      <c r="N40" s="248"/>
      <c r="O40" s="248"/>
      <c r="P40" s="248"/>
      <c r="Q40" s="248"/>
      <c r="R40" s="248"/>
      <c r="S40" s="248"/>
      <c r="T40" s="248"/>
      <c r="U40" s="248"/>
      <c r="V40" s="248"/>
      <c r="W40" s="248"/>
      <c r="X40" s="248"/>
      <c r="Y40" s="248"/>
      <c r="Z40" s="248"/>
      <c r="AA40" s="248"/>
      <c r="AB40" s="248"/>
      <c r="AC40" s="248"/>
      <c r="AD40" s="248"/>
      <c r="AE40" s="248"/>
      <c r="AF40" s="248"/>
      <c r="AG40" s="248"/>
      <c r="AH40" s="248"/>
      <c r="AI40" s="248"/>
      <c r="AJ40" s="248"/>
      <c r="AK40" s="248"/>
      <c r="AL40" s="248"/>
      <c r="AM40" s="248"/>
      <c r="AN40" s="248"/>
      <c r="AO40" s="248"/>
      <c r="AP40" s="248"/>
      <c r="AQ40" s="248"/>
      <c r="AR40" s="248"/>
      <c r="AS40" s="248"/>
      <c r="AT40" s="252"/>
    </row>
    <row r="41" spans="1:46" ht="20.25">
      <c r="A41" s="657"/>
      <c r="B41" s="232" t="s">
        <v>436</v>
      </c>
      <c r="C41" s="231">
        <v>32</v>
      </c>
      <c r="D41" s="263"/>
      <c r="E41" s="251"/>
      <c r="F41" s="248"/>
      <c r="G41" s="248"/>
      <c r="H41" s="248"/>
      <c r="I41" s="248"/>
      <c r="J41" s="248"/>
      <c r="K41" s="248"/>
      <c r="L41" s="248"/>
      <c r="M41" s="248"/>
      <c r="N41" s="248"/>
      <c r="O41" s="248"/>
      <c r="P41" s="248"/>
      <c r="Q41" s="248"/>
      <c r="R41" s="248"/>
      <c r="S41" s="248"/>
      <c r="T41" s="248"/>
      <c r="U41" s="248"/>
      <c r="V41" s="248"/>
      <c r="W41" s="248"/>
      <c r="X41" s="248"/>
      <c r="Y41" s="248"/>
      <c r="Z41" s="248"/>
      <c r="AA41" s="248"/>
      <c r="AB41" s="248"/>
      <c r="AC41" s="248"/>
      <c r="AD41" s="248"/>
      <c r="AE41" s="248"/>
      <c r="AF41" s="248"/>
      <c r="AG41" s="248"/>
      <c r="AH41" s="248"/>
      <c r="AI41" s="248"/>
      <c r="AJ41" s="248"/>
      <c r="AK41" s="248"/>
      <c r="AL41" s="248"/>
      <c r="AM41" s="248"/>
      <c r="AN41" s="248"/>
      <c r="AO41" s="248"/>
      <c r="AP41" s="248"/>
      <c r="AQ41" s="248"/>
      <c r="AR41" s="248"/>
      <c r="AS41" s="248"/>
      <c r="AT41" s="252"/>
    </row>
    <row r="42" spans="1:46" ht="20.25">
      <c r="A42" s="657"/>
      <c r="B42" s="232" t="s">
        <v>437</v>
      </c>
      <c r="C42" s="231">
        <v>33</v>
      </c>
      <c r="D42" s="263"/>
      <c r="E42" s="251"/>
      <c r="F42" s="248"/>
      <c r="G42" s="248"/>
      <c r="H42" s="248"/>
      <c r="I42" s="248"/>
      <c r="J42" s="248"/>
      <c r="K42" s="248"/>
      <c r="L42" s="248"/>
      <c r="M42" s="248"/>
      <c r="N42" s="248"/>
      <c r="O42" s="248"/>
      <c r="P42" s="248"/>
      <c r="Q42" s="248"/>
      <c r="R42" s="248"/>
      <c r="S42" s="248"/>
      <c r="T42" s="248"/>
      <c r="U42" s="248"/>
      <c r="V42" s="248"/>
      <c r="W42" s="248"/>
      <c r="X42" s="248"/>
      <c r="Y42" s="248"/>
      <c r="Z42" s="248"/>
      <c r="AA42" s="248"/>
      <c r="AB42" s="248"/>
      <c r="AC42" s="248"/>
      <c r="AD42" s="248"/>
      <c r="AE42" s="248"/>
      <c r="AF42" s="248"/>
      <c r="AG42" s="248"/>
      <c r="AH42" s="248"/>
      <c r="AI42" s="248"/>
      <c r="AJ42" s="248"/>
      <c r="AK42" s="248"/>
      <c r="AL42" s="248"/>
      <c r="AM42" s="248"/>
      <c r="AN42" s="248"/>
      <c r="AO42" s="248"/>
      <c r="AP42" s="248"/>
      <c r="AQ42" s="248"/>
      <c r="AR42" s="248"/>
      <c r="AS42" s="248"/>
      <c r="AT42" s="252"/>
    </row>
    <row r="43" spans="1:46" ht="40.5">
      <c r="A43" s="657"/>
      <c r="B43" s="232" t="s">
        <v>193</v>
      </c>
      <c r="C43" s="231">
        <v>34</v>
      </c>
      <c r="D43" s="263"/>
      <c r="E43" s="251"/>
      <c r="F43" s="248"/>
      <c r="G43" s="248"/>
      <c r="H43" s="248"/>
      <c r="I43" s="248"/>
      <c r="J43" s="248"/>
      <c r="K43" s="248"/>
      <c r="L43" s="248"/>
      <c r="M43" s="248"/>
      <c r="N43" s="248"/>
      <c r="O43" s="248"/>
      <c r="P43" s="248"/>
      <c r="Q43" s="248"/>
      <c r="R43" s="248"/>
      <c r="S43" s="248"/>
      <c r="T43" s="248"/>
      <c r="U43" s="248"/>
      <c r="V43" s="248"/>
      <c r="W43" s="248"/>
      <c r="X43" s="248"/>
      <c r="Y43" s="248"/>
      <c r="Z43" s="248"/>
      <c r="AA43" s="248"/>
      <c r="AB43" s="248"/>
      <c r="AC43" s="248"/>
      <c r="AD43" s="248"/>
      <c r="AE43" s="248"/>
      <c r="AF43" s="248"/>
      <c r="AG43" s="248"/>
      <c r="AH43" s="248"/>
      <c r="AI43" s="248"/>
      <c r="AJ43" s="248"/>
      <c r="AK43" s="248"/>
      <c r="AL43" s="248"/>
      <c r="AM43" s="248"/>
      <c r="AN43" s="248"/>
      <c r="AO43" s="248"/>
      <c r="AP43" s="248"/>
      <c r="AQ43" s="248"/>
      <c r="AR43" s="248"/>
      <c r="AS43" s="248"/>
      <c r="AT43" s="252"/>
    </row>
    <row r="44" spans="1:46" ht="40.5">
      <c r="A44" s="657"/>
      <c r="B44" s="232" t="s">
        <v>472</v>
      </c>
      <c r="C44" s="231">
        <v>35</v>
      </c>
      <c r="D44" s="263"/>
      <c r="E44" s="251"/>
      <c r="F44" s="251"/>
      <c r="G44" s="248"/>
      <c r="H44" s="248"/>
      <c r="I44" s="248"/>
      <c r="J44" s="248"/>
      <c r="K44" s="248"/>
      <c r="L44" s="248"/>
      <c r="M44" s="248"/>
      <c r="N44" s="248"/>
      <c r="O44" s="248"/>
      <c r="P44" s="248"/>
      <c r="Q44" s="248"/>
      <c r="R44" s="248"/>
      <c r="S44" s="248"/>
      <c r="T44" s="248"/>
      <c r="U44" s="248"/>
      <c r="V44" s="248"/>
      <c r="W44" s="248"/>
      <c r="X44" s="248"/>
      <c r="Y44" s="248"/>
      <c r="Z44" s="248"/>
      <c r="AA44" s="248"/>
      <c r="AB44" s="248"/>
      <c r="AC44" s="248"/>
      <c r="AD44" s="248"/>
      <c r="AE44" s="248"/>
      <c r="AF44" s="248"/>
      <c r="AG44" s="248"/>
      <c r="AH44" s="248"/>
      <c r="AI44" s="248"/>
      <c r="AJ44" s="248"/>
      <c r="AK44" s="248"/>
      <c r="AL44" s="248"/>
      <c r="AM44" s="248"/>
      <c r="AN44" s="248"/>
      <c r="AO44" s="248"/>
      <c r="AP44" s="248"/>
      <c r="AQ44" s="248"/>
      <c r="AR44" s="248"/>
      <c r="AS44" s="248"/>
      <c r="AT44" s="252"/>
    </row>
    <row r="45" spans="1:46" ht="40.5">
      <c r="A45" s="657"/>
      <c r="B45" s="232" t="s">
        <v>473</v>
      </c>
      <c r="C45" s="231">
        <v>36</v>
      </c>
      <c r="D45" s="263"/>
      <c r="E45" s="251"/>
      <c r="F45" s="251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8"/>
      <c r="AA45" s="248"/>
      <c r="AB45" s="248"/>
      <c r="AC45" s="248"/>
      <c r="AD45" s="248"/>
      <c r="AE45" s="248"/>
      <c r="AF45" s="248"/>
      <c r="AG45" s="248"/>
      <c r="AH45" s="248"/>
      <c r="AI45" s="248"/>
      <c r="AJ45" s="248"/>
      <c r="AK45" s="248"/>
      <c r="AL45" s="248"/>
      <c r="AM45" s="248"/>
      <c r="AN45" s="248"/>
      <c r="AO45" s="248"/>
      <c r="AP45" s="248"/>
      <c r="AQ45" s="248"/>
      <c r="AR45" s="248"/>
      <c r="AS45" s="248"/>
      <c r="AT45" s="252"/>
    </row>
    <row r="46" spans="1:46" ht="41.25" thickBot="1">
      <c r="A46" s="657"/>
      <c r="B46" s="233" t="s">
        <v>474</v>
      </c>
      <c r="C46" s="234">
        <v>37</v>
      </c>
      <c r="D46" s="263"/>
      <c r="E46" s="251"/>
      <c r="F46" s="251"/>
      <c r="G46" s="248"/>
      <c r="H46" s="248"/>
      <c r="I46" s="248"/>
      <c r="J46" s="248"/>
      <c r="K46" s="248"/>
      <c r="L46" s="248"/>
      <c r="M46" s="248"/>
      <c r="N46" s="248"/>
      <c r="O46" s="248"/>
      <c r="P46" s="248"/>
      <c r="Q46" s="248"/>
      <c r="R46" s="248"/>
      <c r="S46" s="248"/>
      <c r="T46" s="248"/>
      <c r="U46" s="248"/>
      <c r="V46" s="248"/>
      <c r="W46" s="248"/>
      <c r="X46" s="248"/>
      <c r="Y46" s="248"/>
      <c r="Z46" s="248"/>
      <c r="AA46" s="248"/>
      <c r="AB46" s="248"/>
      <c r="AC46" s="248"/>
      <c r="AD46" s="248"/>
      <c r="AE46" s="248"/>
      <c r="AF46" s="248"/>
      <c r="AG46" s="248"/>
      <c r="AH46" s="248"/>
      <c r="AI46" s="248"/>
      <c r="AJ46" s="248"/>
      <c r="AK46" s="248"/>
      <c r="AL46" s="248"/>
      <c r="AM46" s="248"/>
      <c r="AN46" s="248"/>
      <c r="AO46" s="248"/>
      <c r="AP46" s="248"/>
      <c r="AQ46" s="248"/>
      <c r="AR46" s="248"/>
      <c r="AS46" s="248"/>
      <c r="AT46" s="252"/>
    </row>
    <row r="47" spans="1:46" ht="41.25" thickBot="1">
      <c r="A47" s="658"/>
      <c r="B47" s="235" t="s">
        <v>438</v>
      </c>
      <c r="C47" s="236">
        <v>38</v>
      </c>
      <c r="D47" s="256"/>
      <c r="E47" s="257"/>
      <c r="F47" s="257"/>
      <c r="G47" s="257"/>
      <c r="H47" s="257"/>
      <c r="I47" s="257"/>
      <c r="J47" s="257"/>
      <c r="K47" s="257"/>
      <c r="L47" s="257"/>
      <c r="M47" s="257"/>
      <c r="N47" s="257"/>
      <c r="O47" s="257"/>
      <c r="P47" s="257"/>
      <c r="Q47" s="257"/>
      <c r="R47" s="257"/>
      <c r="S47" s="257"/>
      <c r="T47" s="257"/>
      <c r="U47" s="257"/>
      <c r="V47" s="257"/>
      <c r="W47" s="257"/>
      <c r="X47" s="257"/>
      <c r="Y47" s="257"/>
      <c r="Z47" s="257"/>
      <c r="AA47" s="257"/>
      <c r="AB47" s="257"/>
      <c r="AC47" s="257"/>
      <c r="AD47" s="257"/>
      <c r="AE47" s="257"/>
      <c r="AF47" s="257"/>
      <c r="AG47" s="257"/>
      <c r="AH47" s="257"/>
      <c r="AI47" s="257"/>
      <c r="AJ47" s="257"/>
      <c r="AK47" s="257"/>
      <c r="AL47" s="257"/>
      <c r="AM47" s="257"/>
      <c r="AN47" s="257"/>
      <c r="AO47" s="257"/>
      <c r="AP47" s="257"/>
      <c r="AQ47" s="257"/>
      <c r="AR47" s="257"/>
      <c r="AS47" s="257"/>
      <c r="AT47" s="258"/>
    </row>
    <row r="48" spans="1:46" ht="40.5">
      <c r="A48" s="659" t="s">
        <v>439</v>
      </c>
      <c r="B48" s="237" t="s">
        <v>91</v>
      </c>
      <c r="C48" s="231">
        <v>39</v>
      </c>
      <c r="D48" s="263"/>
      <c r="E48" s="251"/>
      <c r="F48" s="248"/>
      <c r="G48" s="248"/>
      <c r="H48" s="248"/>
      <c r="I48" s="248"/>
      <c r="J48" s="248"/>
      <c r="K48" s="248"/>
      <c r="L48" s="248"/>
      <c r="M48" s="248"/>
      <c r="N48" s="248"/>
      <c r="O48" s="248"/>
      <c r="P48" s="248"/>
      <c r="Q48" s="248"/>
      <c r="R48" s="248"/>
      <c r="S48" s="248"/>
      <c r="T48" s="248"/>
      <c r="U48" s="248"/>
      <c r="V48" s="248"/>
      <c r="W48" s="248"/>
      <c r="X48" s="248"/>
      <c r="Y48" s="248"/>
      <c r="Z48" s="248"/>
      <c r="AA48" s="248"/>
      <c r="AB48" s="248"/>
      <c r="AC48" s="248"/>
      <c r="AD48" s="248"/>
      <c r="AE48" s="248"/>
      <c r="AF48" s="248"/>
      <c r="AG48" s="248"/>
      <c r="AH48" s="248"/>
      <c r="AI48" s="248"/>
      <c r="AJ48" s="248"/>
      <c r="AK48" s="248"/>
      <c r="AL48" s="248"/>
      <c r="AM48" s="248"/>
      <c r="AN48" s="248"/>
      <c r="AO48" s="248"/>
      <c r="AP48" s="248"/>
      <c r="AQ48" s="248"/>
      <c r="AR48" s="248"/>
      <c r="AS48" s="248"/>
      <c r="AT48" s="252"/>
    </row>
    <row r="49" spans="1:46" ht="40.5">
      <c r="A49" s="660"/>
      <c r="B49" s="237" t="s">
        <v>440</v>
      </c>
      <c r="C49" s="231">
        <v>40</v>
      </c>
      <c r="D49" s="263"/>
      <c r="E49" s="251"/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248"/>
      <c r="AC49" s="248"/>
      <c r="AD49" s="248"/>
      <c r="AE49" s="248"/>
      <c r="AF49" s="248"/>
      <c r="AG49" s="248"/>
      <c r="AH49" s="248"/>
      <c r="AI49" s="248"/>
      <c r="AJ49" s="248"/>
      <c r="AK49" s="248"/>
      <c r="AL49" s="248"/>
      <c r="AM49" s="248"/>
      <c r="AN49" s="248"/>
      <c r="AO49" s="248"/>
      <c r="AP49" s="248"/>
      <c r="AQ49" s="248"/>
      <c r="AR49" s="248"/>
      <c r="AS49" s="248"/>
      <c r="AT49" s="252"/>
    </row>
    <row r="50" spans="1:46" ht="40.5">
      <c r="A50" s="660"/>
      <c r="B50" s="237" t="s">
        <v>441</v>
      </c>
      <c r="C50" s="231">
        <v>41</v>
      </c>
      <c r="D50" s="263"/>
      <c r="E50" s="251"/>
      <c r="F50" s="248"/>
      <c r="G50" s="248"/>
      <c r="H50" s="248"/>
      <c r="I50" s="248"/>
      <c r="J50" s="248"/>
      <c r="K50" s="248"/>
      <c r="L50" s="248"/>
      <c r="M50" s="248"/>
      <c r="N50" s="248"/>
      <c r="O50" s="248"/>
      <c r="P50" s="248"/>
      <c r="Q50" s="248"/>
      <c r="R50" s="248"/>
      <c r="S50" s="248"/>
      <c r="T50" s="248"/>
      <c r="U50" s="248"/>
      <c r="V50" s="248"/>
      <c r="W50" s="248"/>
      <c r="X50" s="248"/>
      <c r="Y50" s="248"/>
      <c r="Z50" s="248"/>
      <c r="AA50" s="248"/>
      <c r="AB50" s="248"/>
      <c r="AC50" s="248"/>
      <c r="AD50" s="248"/>
      <c r="AE50" s="248"/>
      <c r="AF50" s="248"/>
      <c r="AG50" s="248"/>
      <c r="AH50" s="248"/>
      <c r="AI50" s="248"/>
      <c r="AJ50" s="248"/>
      <c r="AK50" s="248"/>
      <c r="AL50" s="248"/>
      <c r="AM50" s="248"/>
      <c r="AN50" s="248"/>
      <c r="AO50" s="248"/>
      <c r="AP50" s="248"/>
      <c r="AQ50" s="248"/>
      <c r="AR50" s="248"/>
      <c r="AS50" s="248"/>
      <c r="AT50" s="252"/>
    </row>
    <row r="51" spans="1:46" ht="60.75">
      <c r="A51" s="660"/>
      <c r="B51" s="237" t="s">
        <v>442</v>
      </c>
      <c r="C51" s="231">
        <v>42</v>
      </c>
      <c r="D51" s="263"/>
      <c r="E51" s="251"/>
      <c r="F51" s="248"/>
      <c r="G51" s="248"/>
      <c r="H51" s="248"/>
      <c r="I51" s="248"/>
      <c r="J51" s="248"/>
      <c r="K51" s="248"/>
      <c r="L51" s="248"/>
      <c r="M51" s="248"/>
      <c r="N51" s="248"/>
      <c r="O51" s="248"/>
      <c r="P51" s="248"/>
      <c r="Q51" s="248"/>
      <c r="R51" s="248"/>
      <c r="S51" s="248"/>
      <c r="T51" s="248"/>
      <c r="U51" s="248"/>
      <c r="V51" s="248"/>
      <c r="W51" s="248"/>
      <c r="X51" s="248"/>
      <c r="Y51" s="248"/>
      <c r="Z51" s="248"/>
      <c r="AA51" s="248"/>
      <c r="AB51" s="248"/>
      <c r="AC51" s="248"/>
      <c r="AD51" s="248"/>
      <c r="AE51" s="248"/>
      <c r="AF51" s="248"/>
      <c r="AG51" s="248"/>
      <c r="AH51" s="248"/>
      <c r="AI51" s="248"/>
      <c r="AJ51" s="248"/>
      <c r="AK51" s="248"/>
      <c r="AL51" s="248"/>
      <c r="AM51" s="248"/>
      <c r="AN51" s="248"/>
      <c r="AO51" s="248"/>
      <c r="AP51" s="248"/>
      <c r="AQ51" s="248"/>
      <c r="AR51" s="248"/>
      <c r="AS51" s="248"/>
      <c r="AT51" s="252"/>
    </row>
    <row r="52" spans="1:46" ht="40.5">
      <c r="A52" s="660"/>
      <c r="B52" s="237" t="s">
        <v>95</v>
      </c>
      <c r="C52" s="231">
        <v>43</v>
      </c>
      <c r="D52" s="263"/>
      <c r="E52" s="251"/>
      <c r="F52" s="248"/>
      <c r="G52" s="248"/>
      <c r="H52" s="248"/>
      <c r="I52" s="248"/>
      <c r="J52" s="248"/>
      <c r="K52" s="248"/>
      <c r="L52" s="248"/>
      <c r="M52" s="248"/>
      <c r="N52" s="248"/>
      <c r="O52" s="248"/>
      <c r="P52" s="248"/>
      <c r="Q52" s="248"/>
      <c r="R52" s="248"/>
      <c r="S52" s="248"/>
      <c r="T52" s="248"/>
      <c r="U52" s="248"/>
      <c r="V52" s="248"/>
      <c r="W52" s="248"/>
      <c r="X52" s="248"/>
      <c r="Y52" s="248"/>
      <c r="Z52" s="248"/>
      <c r="AA52" s="248"/>
      <c r="AB52" s="248"/>
      <c r="AC52" s="248"/>
      <c r="AD52" s="248"/>
      <c r="AE52" s="248"/>
      <c r="AF52" s="248"/>
      <c r="AG52" s="248"/>
      <c r="AH52" s="248"/>
      <c r="AI52" s="248"/>
      <c r="AJ52" s="248"/>
      <c r="AK52" s="248"/>
      <c r="AL52" s="248"/>
      <c r="AM52" s="248"/>
      <c r="AN52" s="248"/>
      <c r="AO52" s="248"/>
      <c r="AP52" s="248"/>
      <c r="AQ52" s="248"/>
      <c r="AR52" s="248"/>
      <c r="AS52" s="248"/>
      <c r="AT52" s="252"/>
    </row>
    <row r="53" spans="1:46" ht="40.5">
      <c r="A53" s="660"/>
      <c r="B53" s="237" t="s">
        <v>443</v>
      </c>
      <c r="C53" s="231">
        <v>44</v>
      </c>
      <c r="D53" s="263"/>
      <c r="E53" s="251"/>
      <c r="F53" s="248"/>
      <c r="G53" s="248"/>
      <c r="H53" s="248"/>
      <c r="I53" s="248"/>
      <c r="J53" s="248"/>
      <c r="K53" s="248"/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248"/>
      <c r="AE53" s="248"/>
      <c r="AF53" s="248"/>
      <c r="AG53" s="248"/>
      <c r="AH53" s="248"/>
      <c r="AI53" s="248"/>
      <c r="AJ53" s="248"/>
      <c r="AK53" s="248"/>
      <c r="AL53" s="248"/>
      <c r="AM53" s="248"/>
      <c r="AN53" s="248"/>
      <c r="AO53" s="248"/>
      <c r="AP53" s="248"/>
      <c r="AQ53" s="248"/>
      <c r="AR53" s="248"/>
      <c r="AS53" s="248"/>
      <c r="AT53" s="252"/>
    </row>
    <row r="54" spans="1:46" ht="40.5">
      <c r="A54" s="660"/>
      <c r="B54" s="237" t="s">
        <v>20</v>
      </c>
      <c r="C54" s="231">
        <v>45</v>
      </c>
      <c r="D54" s="247"/>
      <c r="E54" s="248"/>
      <c r="F54" s="248"/>
      <c r="G54" s="248"/>
      <c r="H54" s="248"/>
      <c r="I54" s="248"/>
      <c r="J54" s="248"/>
      <c r="K54" s="248"/>
      <c r="L54" s="248"/>
      <c r="M54" s="248"/>
      <c r="N54" s="248"/>
      <c r="O54" s="248"/>
      <c r="P54" s="248"/>
      <c r="Q54" s="248"/>
      <c r="R54" s="248"/>
      <c r="S54" s="248"/>
      <c r="T54" s="248"/>
      <c r="U54" s="248"/>
      <c r="V54" s="248"/>
      <c r="W54" s="248"/>
      <c r="X54" s="248"/>
      <c r="Y54" s="248"/>
      <c r="Z54" s="248"/>
      <c r="AA54" s="248"/>
      <c r="AB54" s="248"/>
      <c r="AC54" s="248"/>
      <c r="AD54" s="248"/>
      <c r="AE54" s="248"/>
      <c r="AF54" s="248"/>
      <c r="AG54" s="248"/>
      <c r="AH54" s="248"/>
      <c r="AI54" s="248"/>
      <c r="AJ54" s="248"/>
      <c r="AK54" s="248"/>
      <c r="AL54" s="248"/>
      <c r="AM54" s="248"/>
      <c r="AN54" s="248"/>
      <c r="AO54" s="248"/>
      <c r="AP54" s="248"/>
      <c r="AQ54" s="248"/>
      <c r="AR54" s="248"/>
      <c r="AS54" s="248"/>
      <c r="AT54" s="249"/>
    </row>
    <row r="55" spans="1:46" ht="40.5">
      <c r="A55" s="660"/>
      <c r="B55" s="237" t="s">
        <v>444</v>
      </c>
      <c r="C55" s="231">
        <v>46</v>
      </c>
      <c r="D55" s="247"/>
      <c r="E55" s="248"/>
      <c r="F55" s="248"/>
      <c r="G55" s="248"/>
      <c r="H55" s="248"/>
      <c r="I55" s="248"/>
      <c r="J55" s="248"/>
      <c r="K55" s="248"/>
      <c r="L55" s="248"/>
      <c r="M55" s="248"/>
      <c r="N55" s="248"/>
      <c r="O55" s="248"/>
      <c r="P55" s="248"/>
      <c r="Q55" s="248"/>
      <c r="R55" s="248"/>
      <c r="S55" s="248"/>
      <c r="T55" s="248"/>
      <c r="U55" s="248"/>
      <c r="V55" s="248"/>
      <c r="W55" s="248"/>
      <c r="X55" s="248"/>
      <c r="Y55" s="248"/>
      <c r="Z55" s="248"/>
      <c r="AA55" s="248"/>
      <c r="AB55" s="248"/>
      <c r="AC55" s="248"/>
      <c r="AD55" s="248"/>
      <c r="AE55" s="248"/>
      <c r="AF55" s="248"/>
      <c r="AG55" s="248"/>
      <c r="AH55" s="248"/>
      <c r="AI55" s="248"/>
      <c r="AJ55" s="248"/>
      <c r="AK55" s="248"/>
      <c r="AL55" s="248"/>
      <c r="AM55" s="248"/>
      <c r="AN55" s="248"/>
      <c r="AO55" s="248"/>
      <c r="AP55" s="248"/>
      <c r="AQ55" s="248"/>
      <c r="AR55" s="248"/>
      <c r="AS55" s="248"/>
      <c r="AT55" s="249"/>
    </row>
    <row r="56" spans="1:46" ht="40.5">
      <c r="A56" s="660"/>
      <c r="B56" s="237" t="s">
        <v>445</v>
      </c>
      <c r="C56" s="231">
        <v>47</v>
      </c>
      <c r="D56" s="247"/>
      <c r="E56" s="248"/>
      <c r="F56" s="248"/>
      <c r="G56" s="248"/>
      <c r="H56" s="248"/>
      <c r="I56" s="248"/>
      <c r="J56" s="248"/>
      <c r="K56" s="248"/>
      <c r="L56" s="248"/>
      <c r="M56" s="248"/>
      <c r="N56" s="248"/>
      <c r="O56" s="248"/>
      <c r="P56" s="248"/>
      <c r="Q56" s="248"/>
      <c r="R56" s="248"/>
      <c r="S56" s="248"/>
      <c r="T56" s="248"/>
      <c r="U56" s="248"/>
      <c r="V56" s="248"/>
      <c r="W56" s="248"/>
      <c r="X56" s="248"/>
      <c r="Y56" s="248"/>
      <c r="Z56" s="248"/>
      <c r="AA56" s="248"/>
      <c r="AB56" s="248"/>
      <c r="AC56" s="248"/>
      <c r="AD56" s="248"/>
      <c r="AE56" s="248"/>
      <c r="AF56" s="248"/>
      <c r="AG56" s="248"/>
      <c r="AH56" s="248"/>
      <c r="AI56" s="248"/>
      <c r="AJ56" s="248"/>
      <c r="AK56" s="248"/>
      <c r="AL56" s="248"/>
      <c r="AM56" s="248"/>
      <c r="AN56" s="248"/>
      <c r="AO56" s="248"/>
      <c r="AP56" s="248"/>
      <c r="AQ56" s="248"/>
      <c r="AR56" s="248"/>
      <c r="AS56" s="248"/>
      <c r="AT56" s="249"/>
    </row>
    <row r="57" spans="1:46" ht="21.75" customHeight="1">
      <c r="A57" s="660"/>
      <c r="B57" s="237" t="s">
        <v>102</v>
      </c>
      <c r="C57" s="231">
        <v>48</v>
      </c>
      <c r="D57" s="247"/>
      <c r="E57" s="248"/>
      <c r="F57" s="248"/>
      <c r="G57" s="248"/>
      <c r="H57" s="248"/>
      <c r="I57" s="248"/>
      <c r="J57" s="248"/>
      <c r="K57" s="248"/>
      <c r="L57" s="248"/>
      <c r="M57" s="248"/>
      <c r="N57" s="248"/>
      <c r="O57" s="248"/>
      <c r="P57" s="248"/>
      <c r="Q57" s="248"/>
      <c r="R57" s="248"/>
      <c r="S57" s="248"/>
      <c r="T57" s="248"/>
      <c r="U57" s="248"/>
      <c r="V57" s="248"/>
      <c r="W57" s="248"/>
      <c r="X57" s="248"/>
      <c r="Y57" s="248"/>
      <c r="Z57" s="248"/>
      <c r="AA57" s="248"/>
      <c r="AB57" s="248"/>
      <c r="AC57" s="248"/>
      <c r="AD57" s="248"/>
      <c r="AE57" s="248"/>
      <c r="AF57" s="248"/>
      <c r="AG57" s="248"/>
      <c r="AH57" s="248"/>
      <c r="AI57" s="248"/>
      <c r="AJ57" s="248"/>
      <c r="AK57" s="248"/>
      <c r="AL57" s="248"/>
      <c r="AM57" s="248"/>
      <c r="AN57" s="248"/>
      <c r="AO57" s="248"/>
      <c r="AP57" s="248"/>
      <c r="AQ57" s="248"/>
      <c r="AR57" s="248"/>
      <c r="AS57" s="248"/>
      <c r="AT57" s="249"/>
    </row>
    <row r="58" spans="1:46" ht="21.75" customHeight="1">
      <c r="A58" s="660"/>
      <c r="B58" s="238" t="s">
        <v>105</v>
      </c>
      <c r="C58" s="231">
        <v>49</v>
      </c>
      <c r="D58" s="250"/>
      <c r="E58" s="251"/>
      <c r="F58" s="248"/>
      <c r="G58" s="248"/>
      <c r="H58" s="248"/>
      <c r="I58" s="248"/>
      <c r="J58" s="248"/>
      <c r="K58" s="248"/>
      <c r="L58" s="248"/>
      <c r="M58" s="248"/>
      <c r="N58" s="248"/>
      <c r="O58" s="248"/>
      <c r="P58" s="248"/>
      <c r="Q58" s="248"/>
      <c r="R58" s="248"/>
      <c r="S58" s="248"/>
      <c r="T58" s="248"/>
      <c r="U58" s="248"/>
      <c r="V58" s="248"/>
      <c r="W58" s="248"/>
      <c r="X58" s="248"/>
      <c r="Y58" s="248"/>
      <c r="Z58" s="248"/>
      <c r="AA58" s="248"/>
      <c r="AB58" s="248"/>
      <c r="AC58" s="248"/>
      <c r="AD58" s="248"/>
      <c r="AE58" s="248"/>
      <c r="AF58" s="248"/>
      <c r="AG58" s="248"/>
      <c r="AH58" s="248"/>
      <c r="AI58" s="248"/>
      <c r="AJ58" s="248"/>
      <c r="AK58" s="248"/>
      <c r="AL58" s="248"/>
      <c r="AM58" s="248"/>
      <c r="AN58" s="248"/>
      <c r="AO58" s="248"/>
      <c r="AP58" s="248"/>
      <c r="AQ58" s="248"/>
      <c r="AR58" s="248"/>
      <c r="AS58" s="248"/>
      <c r="AT58" s="252"/>
    </row>
    <row r="59" spans="1:46" ht="21.75" customHeight="1">
      <c r="A59" s="660"/>
      <c r="B59" s="238" t="s">
        <v>180</v>
      </c>
      <c r="C59" s="231">
        <v>50</v>
      </c>
      <c r="D59" s="250"/>
      <c r="E59" s="251"/>
      <c r="F59" s="248"/>
      <c r="G59" s="248"/>
      <c r="H59" s="248"/>
      <c r="I59" s="248"/>
      <c r="J59" s="248"/>
      <c r="K59" s="248"/>
      <c r="L59" s="248"/>
      <c r="M59" s="248"/>
      <c r="N59" s="248"/>
      <c r="O59" s="248"/>
      <c r="P59" s="248"/>
      <c r="Q59" s="248"/>
      <c r="R59" s="248"/>
      <c r="S59" s="248"/>
      <c r="T59" s="248"/>
      <c r="U59" s="248"/>
      <c r="V59" s="248"/>
      <c r="W59" s="248"/>
      <c r="X59" s="248"/>
      <c r="Y59" s="248"/>
      <c r="Z59" s="248"/>
      <c r="AA59" s="248"/>
      <c r="AB59" s="248"/>
      <c r="AC59" s="248"/>
      <c r="AD59" s="248"/>
      <c r="AE59" s="248"/>
      <c r="AF59" s="248"/>
      <c r="AG59" s="248"/>
      <c r="AH59" s="248"/>
      <c r="AI59" s="248"/>
      <c r="AJ59" s="248"/>
      <c r="AK59" s="248"/>
      <c r="AL59" s="248"/>
      <c r="AM59" s="248"/>
      <c r="AN59" s="248"/>
      <c r="AO59" s="248"/>
      <c r="AP59" s="248"/>
      <c r="AQ59" s="248"/>
      <c r="AR59" s="248"/>
      <c r="AS59" s="248"/>
      <c r="AT59" s="252"/>
    </row>
    <row r="60" spans="1:46" ht="21.75" customHeight="1">
      <c r="A60" s="660"/>
      <c r="B60" s="238" t="s">
        <v>183</v>
      </c>
      <c r="C60" s="231">
        <v>51</v>
      </c>
      <c r="D60" s="250"/>
      <c r="E60" s="251"/>
      <c r="F60" s="248"/>
      <c r="G60" s="248"/>
      <c r="H60" s="248"/>
      <c r="I60" s="248"/>
      <c r="J60" s="248"/>
      <c r="K60" s="248"/>
      <c r="L60" s="248"/>
      <c r="M60" s="248"/>
      <c r="N60" s="248"/>
      <c r="O60" s="248"/>
      <c r="P60" s="248"/>
      <c r="Q60" s="248"/>
      <c r="R60" s="248"/>
      <c r="S60" s="248"/>
      <c r="T60" s="248"/>
      <c r="U60" s="248"/>
      <c r="V60" s="248"/>
      <c r="W60" s="248"/>
      <c r="X60" s="248"/>
      <c r="Y60" s="248"/>
      <c r="Z60" s="248"/>
      <c r="AA60" s="248"/>
      <c r="AB60" s="248"/>
      <c r="AC60" s="248"/>
      <c r="AD60" s="248"/>
      <c r="AE60" s="248"/>
      <c r="AF60" s="248"/>
      <c r="AG60" s="248"/>
      <c r="AH60" s="248"/>
      <c r="AI60" s="248"/>
      <c r="AJ60" s="248"/>
      <c r="AK60" s="248"/>
      <c r="AL60" s="248"/>
      <c r="AM60" s="248"/>
      <c r="AN60" s="248"/>
      <c r="AO60" s="248"/>
      <c r="AP60" s="248"/>
      <c r="AQ60" s="248"/>
      <c r="AR60" s="248"/>
      <c r="AS60" s="248"/>
      <c r="AT60" s="252"/>
    </row>
    <row r="61" spans="1:46" ht="21.75" customHeight="1">
      <c r="A61" s="660"/>
      <c r="B61" s="238" t="s">
        <v>446</v>
      </c>
      <c r="C61" s="231">
        <v>52</v>
      </c>
      <c r="D61" s="250"/>
      <c r="E61" s="251"/>
      <c r="F61" s="248"/>
      <c r="G61" s="248"/>
      <c r="H61" s="248"/>
      <c r="I61" s="248"/>
      <c r="J61" s="248"/>
      <c r="K61" s="248"/>
      <c r="L61" s="248"/>
      <c r="M61" s="248"/>
      <c r="N61" s="248"/>
      <c r="O61" s="248"/>
      <c r="P61" s="248"/>
      <c r="Q61" s="248"/>
      <c r="R61" s="248"/>
      <c r="S61" s="248"/>
      <c r="T61" s="248"/>
      <c r="U61" s="248"/>
      <c r="V61" s="248"/>
      <c r="W61" s="248"/>
      <c r="X61" s="248"/>
      <c r="Y61" s="248"/>
      <c r="Z61" s="248"/>
      <c r="AA61" s="248"/>
      <c r="AB61" s="248"/>
      <c r="AC61" s="248"/>
      <c r="AD61" s="248"/>
      <c r="AE61" s="248"/>
      <c r="AF61" s="248"/>
      <c r="AG61" s="248"/>
      <c r="AH61" s="248"/>
      <c r="AI61" s="248"/>
      <c r="AJ61" s="248"/>
      <c r="AK61" s="248"/>
      <c r="AL61" s="248"/>
      <c r="AM61" s="248"/>
      <c r="AN61" s="248"/>
      <c r="AO61" s="248"/>
      <c r="AP61" s="248"/>
      <c r="AQ61" s="248"/>
      <c r="AR61" s="248"/>
      <c r="AS61" s="248"/>
      <c r="AT61" s="252"/>
    </row>
    <row r="62" spans="1:46" ht="23.25" customHeight="1" thickBot="1">
      <c r="A62" s="660"/>
      <c r="B62" s="239" t="s">
        <v>0</v>
      </c>
      <c r="C62" s="234">
        <v>53</v>
      </c>
      <c r="D62" s="250"/>
      <c r="E62" s="251"/>
      <c r="F62" s="248"/>
      <c r="G62" s="248"/>
      <c r="H62" s="248"/>
      <c r="I62" s="248"/>
      <c r="J62" s="248"/>
      <c r="K62" s="248"/>
      <c r="L62" s="248"/>
      <c r="M62" s="248"/>
      <c r="N62" s="248"/>
      <c r="O62" s="248"/>
      <c r="P62" s="248"/>
      <c r="Q62" s="248"/>
      <c r="R62" s="248"/>
      <c r="S62" s="248"/>
      <c r="T62" s="248"/>
      <c r="U62" s="248"/>
      <c r="V62" s="248"/>
      <c r="W62" s="248"/>
      <c r="X62" s="248"/>
      <c r="Y62" s="248"/>
      <c r="Z62" s="248"/>
      <c r="AA62" s="248"/>
      <c r="AB62" s="248"/>
      <c r="AC62" s="248"/>
      <c r="AD62" s="248"/>
      <c r="AE62" s="248"/>
      <c r="AF62" s="248"/>
      <c r="AG62" s="248"/>
      <c r="AH62" s="248"/>
      <c r="AI62" s="248"/>
      <c r="AJ62" s="248"/>
      <c r="AK62" s="248"/>
      <c r="AL62" s="248"/>
      <c r="AM62" s="248"/>
      <c r="AN62" s="248"/>
      <c r="AO62" s="248"/>
      <c r="AP62" s="248"/>
      <c r="AQ62" s="248"/>
      <c r="AR62" s="248"/>
      <c r="AS62" s="248"/>
      <c r="AT62" s="252"/>
    </row>
    <row r="63" spans="1:46" ht="41.25" thickBot="1">
      <c r="A63" s="661"/>
      <c r="B63" s="235" t="s">
        <v>447</v>
      </c>
      <c r="C63" s="236">
        <v>54</v>
      </c>
      <c r="D63" s="256"/>
      <c r="E63" s="257"/>
      <c r="F63" s="257"/>
      <c r="G63" s="257"/>
      <c r="H63" s="257"/>
      <c r="I63" s="257"/>
      <c r="J63" s="257"/>
      <c r="K63" s="257"/>
      <c r="L63" s="257"/>
      <c r="M63" s="257"/>
      <c r="N63" s="257"/>
      <c r="O63" s="257"/>
      <c r="P63" s="257"/>
      <c r="Q63" s="257"/>
      <c r="R63" s="257"/>
      <c r="S63" s="257"/>
      <c r="T63" s="257"/>
      <c r="U63" s="257"/>
      <c r="V63" s="257"/>
      <c r="W63" s="257"/>
      <c r="X63" s="257"/>
      <c r="Y63" s="257"/>
      <c r="Z63" s="257"/>
      <c r="AA63" s="257"/>
      <c r="AB63" s="257"/>
      <c r="AC63" s="257"/>
      <c r="AD63" s="257"/>
      <c r="AE63" s="257"/>
      <c r="AF63" s="257"/>
      <c r="AG63" s="257"/>
      <c r="AH63" s="257"/>
      <c r="AI63" s="257"/>
      <c r="AJ63" s="257"/>
      <c r="AK63" s="257"/>
      <c r="AL63" s="257"/>
      <c r="AM63" s="257"/>
      <c r="AN63" s="257"/>
      <c r="AO63" s="257"/>
      <c r="AP63" s="257"/>
      <c r="AQ63" s="257"/>
      <c r="AR63" s="257"/>
      <c r="AS63" s="257"/>
      <c r="AT63" s="258"/>
    </row>
    <row r="64" spans="1:46" ht="40.5">
      <c r="A64" s="662" t="s">
        <v>448</v>
      </c>
      <c r="B64" s="230" t="s">
        <v>92</v>
      </c>
      <c r="C64" s="231">
        <v>55</v>
      </c>
      <c r="D64" s="263"/>
      <c r="E64" s="251"/>
      <c r="F64" s="248"/>
      <c r="G64" s="248"/>
      <c r="H64" s="248"/>
      <c r="I64" s="248"/>
      <c r="J64" s="248"/>
      <c r="K64" s="248"/>
      <c r="L64" s="248"/>
      <c r="M64" s="248"/>
      <c r="N64" s="248"/>
      <c r="O64" s="248"/>
      <c r="P64" s="248"/>
      <c r="Q64" s="248"/>
      <c r="R64" s="248"/>
      <c r="S64" s="248"/>
      <c r="T64" s="248"/>
      <c r="U64" s="248"/>
      <c r="V64" s="248"/>
      <c r="W64" s="248"/>
      <c r="X64" s="248"/>
      <c r="Y64" s="248"/>
      <c r="Z64" s="248"/>
      <c r="AA64" s="248"/>
      <c r="AB64" s="248"/>
      <c r="AC64" s="248"/>
      <c r="AD64" s="248"/>
      <c r="AE64" s="248"/>
      <c r="AF64" s="248"/>
      <c r="AG64" s="248"/>
      <c r="AH64" s="248"/>
      <c r="AI64" s="248"/>
      <c r="AJ64" s="248"/>
      <c r="AK64" s="248"/>
      <c r="AL64" s="248"/>
      <c r="AM64" s="248"/>
      <c r="AN64" s="248"/>
      <c r="AO64" s="248"/>
      <c r="AP64" s="248"/>
      <c r="AQ64" s="248"/>
      <c r="AR64" s="248"/>
      <c r="AS64" s="248"/>
      <c r="AT64" s="252"/>
    </row>
    <row r="65" spans="1:46" ht="40.5">
      <c r="A65" s="663"/>
      <c r="B65" s="232" t="s">
        <v>449</v>
      </c>
      <c r="C65" s="231">
        <v>56</v>
      </c>
      <c r="D65" s="263"/>
      <c r="E65" s="251"/>
      <c r="F65" s="248"/>
      <c r="G65" s="248"/>
      <c r="H65" s="248"/>
      <c r="I65" s="248"/>
      <c r="J65" s="248"/>
      <c r="K65" s="248"/>
      <c r="L65" s="248"/>
      <c r="M65" s="248"/>
      <c r="N65" s="248"/>
      <c r="O65" s="248"/>
      <c r="P65" s="248"/>
      <c r="Q65" s="248"/>
      <c r="R65" s="248"/>
      <c r="S65" s="248"/>
      <c r="T65" s="248"/>
      <c r="U65" s="248"/>
      <c r="V65" s="248"/>
      <c r="W65" s="248"/>
      <c r="X65" s="248"/>
      <c r="Y65" s="248"/>
      <c r="Z65" s="248"/>
      <c r="AA65" s="248"/>
      <c r="AB65" s="248"/>
      <c r="AC65" s="248"/>
      <c r="AD65" s="248"/>
      <c r="AE65" s="248"/>
      <c r="AF65" s="248"/>
      <c r="AG65" s="248"/>
      <c r="AH65" s="248"/>
      <c r="AI65" s="248"/>
      <c r="AJ65" s="248"/>
      <c r="AK65" s="248"/>
      <c r="AL65" s="248"/>
      <c r="AM65" s="248"/>
      <c r="AN65" s="248"/>
      <c r="AO65" s="248"/>
      <c r="AP65" s="248"/>
      <c r="AQ65" s="248"/>
      <c r="AR65" s="248"/>
      <c r="AS65" s="248"/>
      <c r="AT65" s="252"/>
    </row>
    <row r="66" spans="1:46" ht="40.5">
      <c r="A66" s="663"/>
      <c r="B66" s="232" t="s">
        <v>450</v>
      </c>
      <c r="C66" s="231">
        <v>57</v>
      </c>
      <c r="D66" s="263"/>
      <c r="E66" s="251"/>
      <c r="F66" s="248"/>
      <c r="G66" s="248"/>
      <c r="H66" s="248"/>
      <c r="I66" s="248"/>
      <c r="J66" s="248"/>
      <c r="K66" s="248"/>
      <c r="L66" s="248"/>
      <c r="M66" s="248"/>
      <c r="N66" s="248"/>
      <c r="O66" s="248"/>
      <c r="P66" s="248"/>
      <c r="Q66" s="248"/>
      <c r="R66" s="248"/>
      <c r="S66" s="248"/>
      <c r="T66" s="248"/>
      <c r="U66" s="248"/>
      <c r="V66" s="248"/>
      <c r="W66" s="248"/>
      <c r="X66" s="248"/>
      <c r="Y66" s="248"/>
      <c r="Z66" s="248"/>
      <c r="AA66" s="248"/>
      <c r="AB66" s="248"/>
      <c r="AC66" s="248"/>
      <c r="AD66" s="248"/>
      <c r="AE66" s="248"/>
      <c r="AF66" s="248"/>
      <c r="AG66" s="248"/>
      <c r="AH66" s="248"/>
      <c r="AI66" s="248"/>
      <c r="AJ66" s="248"/>
      <c r="AK66" s="248"/>
      <c r="AL66" s="248"/>
      <c r="AM66" s="248"/>
      <c r="AN66" s="248"/>
      <c r="AO66" s="248"/>
      <c r="AP66" s="248"/>
      <c r="AQ66" s="248"/>
      <c r="AR66" s="248"/>
      <c r="AS66" s="248"/>
      <c r="AT66" s="252"/>
    </row>
    <row r="67" spans="1:46" ht="40.5">
      <c r="A67" s="663"/>
      <c r="B67" s="232" t="s">
        <v>97</v>
      </c>
      <c r="C67" s="231">
        <v>58</v>
      </c>
      <c r="D67" s="263"/>
      <c r="E67" s="251"/>
      <c r="F67" s="248"/>
      <c r="G67" s="248"/>
      <c r="H67" s="248"/>
      <c r="I67" s="248"/>
      <c r="J67" s="248"/>
      <c r="K67" s="248"/>
      <c r="L67" s="248"/>
      <c r="M67" s="248"/>
      <c r="N67" s="248"/>
      <c r="O67" s="248"/>
      <c r="P67" s="248"/>
      <c r="Q67" s="248"/>
      <c r="R67" s="248"/>
      <c r="S67" s="248"/>
      <c r="T67" s="248"/>
      <c r="U67" s="248"/>
      <c r="V67" s="248"/>
      <c r="W67" s="248"/>
      <c r="X67" s="248"/>
      <c r="Y67" s="248"/>
      <c r="Z67" s="248"/>
      <c r="AA67" s="248"/>
      <c r="AB67" s="248"/>
      <c r="AC67" s="248"/>
      <c r="AD67" s="248"/>
      <c r="AE67" s="248"/>
      <c r="AF67" s="248"/>
      <c r="AG67" s="248"/>
      <c r="AH67" s="248"/>
      <c r="AI67" s="248"/>
      <c r="AJ67" s="248"/>
      <c r="AK67" s="248"/>
      <c r="AL67" s="248"/>
      <c r="AM67" s="248"/>
      <c r="AN67" s="248"/>
      <c r="AO67" s="248"/>
      <c r="AP67" s="248"/>
      <c r="AQ67" s="248"/>
      <c r="AR67" s="248"/>
      <c r="AS67" s="248"/>
      <c r="AT67" s="252"/>
    </row>
    <row r="68" spans="1:46" ht="40.5">
      <c r="A68" s="663"/>
      <c r="B68" s="232" t="s">
        <v>179</v>
      </c>
      <c r="C68" s="231">
        <v>59</v>
      </c>
      <c r="D68" s="263"/>
      <c r="E68" s="251"/>
      <c r="F68" s="248"/>
      <c r="G68" s="248"/>
      <c r="H68" s="248"/>
      <c r="I68" s="248"/>
      <c r="J68" s="248"/>
      <c r="K68" s="248"/>
      <c r="L68" s="248"/>
      <c r="M68" s="248"/>
      <c r="N68" s="248"/>
      <c r="O68" s="248"/>
      <c r="P68" s="248"/>
      <c r="Q68" s="248"/>
      <c r="R68" s="248"/>
      <c r="S68" s="248"/>
      <c r="T68" s="248"/>
      <c r="U68" s="248"/>
      <c r="V68" s="248"/>
      <c r="W68" s="248"/>
      <c r="X68" s="248"/>
      <c r="Y68" s="248"/>
      <c r="Z68" s="248"/>
      <c r="AA68" s="248"/>
      <c r="AB68" s="248"/>
      <c r="AC68" s="248"/>
      <c r="AD68" s="248"/>
      <c r="AE68" s="248"/>
      <c r="AF68" s="248"/>
      <c r="AG68" s="248"/>
      <c r="AH68" s="248"/>
      <c r="AI68" s="248"/>
      <c r="AJ68" s="248"/>
      <c r="AK68" s="248"/>
      <c r="AL68" s="248"/>
      <c r="AM68" s="248"/>
      <c r="AN68" s="248"/>
      <c r="AO68" s="248"/>
      <c r="AP68" s="248"/>
      <c r="AQ68" s="248"/>
      <c r="AR68" s="248"/>
      <c r="AS68" s="248"/>
      <c r="AT68" s="252"/>
    </row>
    <row r="69" spans="1:46" ht="40.5">
      <c r="A69" s="663"/>
      <c r="B69" s="232" t="s">
        <v>17</v>
      </c>
      <c r="C69" s="231">
        <v>60</v>
      </c>
      <c r="D69" s="263"/>
      <c r="E69" s="251"/>
      <c r="F69" s="248"/>
      <c r="G69" s="248"/>
      <c r="H69" s="248"/>
      <c r="I69" s="248"/>
      <c r="J69" s="248"/>
      <c r="K69" s="248"/>
      <c r="L69" s="248"/>
      <c r="M69" s="248"/>
      <c r="N69" s="248"/>
      <c r="O69" s="248"/>
      <c r="P69" s="248"/>
      <c r="Q69" s="248"/>
      <c r="R69" s="248"/>
      <c r="S69" s="248"/>
      <c r="T69" s="248"/>
      <c r="U69" s="248"/>
      <c r="V69" s="248"/>
      <c r="W69" s="248"/>
      <c r="X69" s="248"/>
      <c r="Y69" s="248"/>
      <c r="Z69" s="248"/>
      <c r="AA69" s="248"/>
      <c r="AB69" s="248"/>
      <c r="AC69" s="248"/>
      <c r="AD69" s="248"/>
      <c r="AE69" s="248"/>
      <c r="AF69" s="248"/>
      <c r="AG69" s="248"/>
      <c r="AH69" s="248"/>
      <c r="AI69" s="248"/>
      <c r="AJ69" s="248"/>
      <c r="AK69" s="248"/>
      <c r="AL69" s="248"/>
      <c r="AM69" s="248"/>
      <c r="AN69" s="248"/>
      <c r="AO69" s="248"/>
      <c r="AP69" s="248"/>
      <c r="AQ69" s="248"/>
      <c r="AR69" s="248"/>
      <c r="AS69" s="248"/>
      <c r="AT69" s="252"/>
    </row>
    <row r="70" spans="1:46" ht="20.25">
      <c r="A70" s="663"/>
      <c r="B70" s="232" t="s">
        <v>170</v>
      </c>
      <c r="C70" s="231">
        <v>61</v>
      </c>
      <c r="D70" s="263"/>
      <c r="E70" s="251"/>
      <c r="F70" s="248"/>
      <c r="G70" s="248"/>
      <c r="H70" s="248"/>
      <c r="I70" s="248"/>
      <c r="J70" s="248"/>
      <c r="K70" s="248"/>
      <c r="L70" s="248"/>
      <c r="M70" s="248"/>
      <c r="N70" s="248"/>
      <c r="O70" s="248"/>
      <c r="P70" s="248"/>
      <c r="Q70" s="248"/>
      <c r="R70" s="248"/>
      <c r="S70" s="248"/>
      <c r="T70" s="248"/>
      <c r="U70" s="248"/>
      <c r="V70" s="248"/>
      <c r="W70" s="248"/>
      <c r="X70" s="248"/>
      <c r="Y70" s="248"/>
      <c r="Z70" s="248"/>
      <c r="AA70" s="248"/>
      <c r="AB70" s="248"/>
      <c r="AC70" s="248"/>
      <c r="AD70" s="248"/>
      <c r="AE70" s="248"/>
      <c r="AF70" s="248"/>
      <c r="AG70" s="248"/>
      <c r="AH70" s="248"/>
      <c r="AI70" s="248"/>
      <c r="AJ70" s="248"/>
      <c r="AK70" s="248"/>
      <c r="AL70" s="248"/>
      <c r="AM70" s="248"/>
      <c r="AN70" s="248"/>
      <c r="AO70" s="248"/>
      <c r="AP70" s="248"/>
      <c r="AQ70" s="248"/>
      <c r="AR70" s="248"/>
      <c r="AS70" s="248"/>
      <c r="AT70" s="252"/>
    </row>
    <row r="71" spans="1:46" ht="20.25">
      <c r="A71" s="663"/>
      <c r="B71" s="232" t="s">
        <v>451</v>
      </c>
      <c r="C71" s="231">
        <v>62</v>
      </c>
      <c r="D71" s="263"/>
      <c r="E71" s="251"/>
      <c r="F71" s="248"/>
      <c r="G71" s="248"/>
      <c r="H71" s="248"/>
      <c r="I71" s="248"/>
      <c r="J71" s="248"/>
      <c r="K71" s="248"/>
      <c r="L71" s="248"/>
      <c r="M71" s="248"/>
      <c r="N71" s="248"/>
      <c r="O71" s="248"/>
      <c r="P71" s="248"/>
      <c r="Q71" s="248"/>
      <c r="R71" s="248"/>
      <c r="S71" s="248"/>
      <c r="T71" s="248"/>
      <c r="U71" s="248"/>
      <c r="V71" s="248"/>
      <c r="W71" s="248"/>
      <c r="X71" s="248"/>
      <c r="Y71" s="248"/>
      <c r="Z71" s="248"/>
      <c r="AA71" s="248"/>
      <c r="AB71" s="248"/>
      <c r="AC71" s="248"/>
      <c r="AD71" s="248"/>
      <c r="AE71" s="248"/>
      <c r="AF71" s="248"/>
      <c r="AG71" s="248"/>
      <c r="AH71" s="248"/>
      <c r="AI71" s="248"/>
      <c r="AJ71" s="248"/>
      <c r="AK71" s="248"/>
      <c r="AL71" s="248"/>
      <c r="AM71" s="248"/>
      <c r="AN71" s="248"/>
      <c r="AO71" s="248"/>
      <c r="AP71" s="248"/>
      <c r="AQ71" s="248"/>
      <c r="AR71" s="248"/>
      <c r="AS71" s="248"/>
      <c r="AT71" s="252"/>
    </row>
    <row r="72" spans="1:46" ht="22.5" customHeight="1">
      <c r="A72" s="663"/>
      <c r="B72" s="232" t="s">
        <v>452</v>
      </c>
      <c r="C72" s="231">
        <v>63</v>
      </c>
      <c r="D72" s="263"/>
      <c r="E72" s="251"/>
      <c r="F72" s="248"/>
      <c r="G72" s="248"/>
      <c r="H72" s="248"/>
      <c r="I72" s="248"/>
      <c r="J72" s="248"/>
      <c r="K72" s="248"/>
      <c r="L72" s="248"/>
      <c r="M72" s="248"/>
      <c r="N72" s="248"/>
      <c r="O72" s="248"/>
      <c r="P72" s="248"/>
      <c r="Q72" s="248"/>
      <c r="R72" s="248"/>
      <c r="S72" s="248"/>
      <c r="T72" s="248"/>
      <c r="U72" s="248"/>
      <c r="V72" s="248"/>
      <c r="W72" s="248"/>
      <c r="X72" s="248"/>
      <c r="Y72" s="248"/>
      <c r="Z72" s="248"/>
      <c r="AA72" s="248"/>
      <c r="AB72" s="248"/>
      <c r="AC72" s="248"/>
      <c r="AD72" s="248"/>
      <c r="AE72" s="248"/>
      <c r="AF72" s="248"/>
      <c r="AG72" s="248"/>
      <c r="AH72" s="248"/>
      <c r="AI72" s="248"/>
      <c r="AJ72" s="248"/>
      <c r="AK72" s="248"/>
      <c r="AL72" s="248"/>
      <c r="AM72" s="248"/>
      <c r="AN72" s="248"/>
      <c r="AO72" s="248"/>
      <c r="AP72" s="248"/>
      <c r="AQ72" s="248"/>
      <c r="AR72" s="248"/>
      <c r="AS72" s="248"/>
      <c r="AT72" s="252"/>
    </row>
    <row r="73" spans="1:46" ht="20.25">
      <c r="A73" s="663"/>
      <c r="B73" s="232" t="s">
        <v>189</v>
      </c>
      <c r="C73" s="231">
        <v>64</v>
      </c>
      <c r="D73" s="263"/>
      <c r="E73" s="251"/>
      <c r="F73" s="248"/>
      <c r="G73" s="248"/>
      <c r="H73" s="248"/>
      <c r="I73" s="248"/>
      <c r="J73" s="248"/>
      <c r="K73" s="248"/>
      <c r="L73" s="248"/>
      <c r="M73" s="248"/>
      <c r="N73" s="248"/>
      <c r="O73" s="248"/>
      <c r="P73" s="248"/>
      <c r="Q73" s="248"/>
      <c r="R73" s="248"/>
      <c r="S73" s="248"/>
      <c r="T73" s="248"/>
      <c r="U73" s="248"/>
      <c r="V73" s="248"/>
      <c r="W73" s="248"/>
      <c r="X73" s="248"/>
      <c r="Y73" s="248"/>
      <c r="Z73" s="248"/>
      <c r="AA73" s="248"/>
      <c r="AB73" s="248"/>
      <c r="AC73" s="248"/>
      <c r="AD73" s="248"/>
      <c r="AE73" s="248"/>
      <c r="AF73" s="248"/>
      <c r="AG73" s="248"/>
      <c r="AH73" s="248"/>
      <c r="AI73" s="248"/>
      <c r="AJ73" s="248"/>
      <c r="AK73" s="248"/>
      <c r="AL73" s="248"/>
      <c r="AM73" s="248"/>
      <c r="AN73" s="248"/>
      <c r="AO73" s="248"/>
      <c r="AP73" s="248"/>
      <c r="AQ73" s="248"/>
      <c r="AR73" s="248"/>
      <c r="AS73" s="248"/>
      <c r="AT73" s="252"/>
    </row>
    <row r="74" spans="1:46" ht="20.25">
      <c r="A74" s="663"/>
      <c r="B74" s="232" t="s">
        <v>453</v>
      </c>
      <c r="C74" s="231">
        <v>65</v>
      </c>
      <c r="D74" s="263"/>
      <c r="E74" s="251"/>
      <c r="F74" s="248"/>
      <c r="G74" s="248"/>
      <c r="H74" s="248"/>
      <c r="I74" s="248"/>
      <c r="J74" s="248"/>
      <c r="K74" s="248"/>
      <c r="L74" s="248"/>
      <c r="M74" s="248"/>
      <c r="N74" s="248"/>
      <c r="O74" s="248"/>
      <c r="P74" s="248"/>
      <c r="Q74" s="248"/>
      <c r="R74" s="248"/>
      <c r="S74" s="248"/>
      <c r="T74" s="248"/>
      <c r="U74" s="248"/>
      <c r="V74" s="248"/>
      <c r="W74" s="248"/>
      <c r="X74" s="248"/>
      <c r="Y74" s="248"/>
      <c r="Z74" s="248"/>
      <c r="AA74" s="248"/>
      <c r="AB74" s="248"/>
      <c r="AC74" s="248"/>
      <c r="AD74" s="248"/>
      <c r="AE74" s="248"/>
      <c r="AF74" s="248"/>
      <c r="AG74" s="248"/>
      <c r="AH74" s="248"/>
      <c r="AI74" s="248"/>
      <c r="AJ74" s="248"/>
      <c r="AK74" s="248"/>
      <c r="AL74" s="248"/>
      <c r="AM74" s="248"/>
      <c r="AN74" s="248"/>
      <c r="AO74" s="248"/>
      <c r="AP74" s="248"/>
      <c r="AQ74" s="248"/>
      <c r="AR74" s="248"/>
      <c r="AS74" s="248"/>
      <c r="AT74" s="252"/>
    </row>
    <row r="75" spans="1:46" ht="20.25">
      <c r="A75" s="663"/>
      <c r="B75" s="232" t="s">
        <v>454</v>
      </c>
      <c r="C75" s="231">
        <v>66</v>
      </c>
      <c r="D75" s="263"/>
      <c r="E75" s="251"/>
      <c r="F75" s="248"/>
      <c r="G75" s="248"/>
      <c r="H75" s="248"/>
      <c r="I75" s="248"/>
      <c r="J75" s="248"/>
      <c r="K75" s="248"/>
      <c r="L75" s="248"/>
      <c r="M75" s="248"/>
      <c r="N75" s="248"/>
      <c r="O75" s="248"/>
      <c r="P75" s="248"/>
      <c r="Q75" s="248"/>
      <c r="R75" s="248"/>
      <c r="S75" s="248"/>
      <c r="T75" s="248"/>
      <c r="U75" s="248"/>
      <c r="V75" s="248"/>
      <c r="W75" s="248"/>
      <c r="X75" s="248"/>
      <c r="Y75" s="248"/>
      <c r="Z75" s="248"/>
      <c r="AA75" s="248"/>
      <c r="AB75" s="248"/>
      <c r="AC75" s="248"/>
      <c r="AD75" s="248"/>
      <c r="AE75" s="248"/>
      <c r="AF75" s="248"/>
      <c r="AG75" s="248"/>
      <c r="AH75" s="248"/>
      <c r="AI75" s="248"/>
      <c r="AJ75" s="248"/>
      <c r="AK75" s="248"/>
      <c r="AL75" s="248"/>
      <c r="AM75" s="248"/>
      <c r="AN75" s="248"/>
      <c r="AO75" s="248"/>
      <c r="AP75" s="248"/>
      <c r="AQ75" s="248"/>
      <c r="AR75" s="248"/>
      <c r="AS75" s="248"/>
      <c r="AT75" s="252"/>
    </row>
    <row r="76" spans="1:46" ht="20.25">
      <c r="A76" s="663"/>
      <c r="B76" s="232" t="s">
        <v>455</v>
      </c>
      <c r="C76" s="231">
        <v>67</v>
      </c>
      <c r="D76" s="263"/>
      <c r="E76" s="251"/>
      <c r="F76" s="248"/>
      <c r="G76" s="248"/>
      <c r="H76" s="248"/>
      <c r="I76" s="248"/>
      <c r="J76" s="248"/>
      <c r="K76" s="248"/>
      <c r="L76" s="248"/>
      <c r="M76" s="248"/>
      <c r="N76" s="248"/>
      <c r="O76" s="248"/>
      <c r="P76" s="248"/>
      <c r="Q76" s="248"/>
      <c r="R76" s="248"/>
      <c r="S76" s="248"/>
      <c r="T76" s="248"/>
      <c r="U76" s="248"/>
      <c r="V76" s="248"/>
      <c r="W76" s="248"/>
      <c r="X76" s="248"/>
      <c r="Y76" s="248"/>
      <c r="Z76" s="248"/>
      <c r="AA76" s="248"/>
      <c r="AB76" s="248"/>
      <c r="AC76" s="248"/>
      <c r="AD76" s="248"/>
      <c r="AE76" s="248"/>
      <c r="AF76" s="248"/>
      <c r="AG76" s="248"/>
      <c r="AH76" s="248"/>
      <c r="AI76" s="248"/>
      <c r="AJ76" s="248"/>
      <c r="AK76" s="248"/>
      <c r="AL76" s="248"/>
      <c r="AM76" s="248"/>
      <c r="AN76" s="248"/>
      <c r="AO76" s="248"/>
      <c r="AP76" s="248"/>
      <c r="AQ76" s="248"/>
      <c r="AR76" s="248"/>
      <c r="AS76" s="248"/>
      <c r="AT76" s="252"/>
    </row>
    <row r="77" spans="1:46" ht="21" thickBot="1">
      <c r="A77" s="663"/>
      <c r="B77" s="233" t="s">
        <v>456</v>
      </c>
      <c r="C77" s="234">
        <v>68</v>
      </c>
      <c r="D77" s="263"/>
      <c r="E77" s="251"/>
      <c r="F77" s="248"/>
      <c r="G77" s="248"/>
      <c r="H77" s="248"/>
      <c r="I77" s="248"/>
      <c r="J77" s="248"/>
      <c r="K77" s="248"/>
      <c r="L77" s="248"/>
      <c r="M77" s="248"/>
      <c r="N77" s="248"/>
      <c r="O77" s="248"/>
      <c r="P77" s="248"/>
      <c r="Q77" s="248"/>
      <c r="R77" s="248"/>
      <c r="S77" s="248"/>
      <c r="T77" s="248"/>
      <c r="U77" s="248"/>
      <c r="V77" s="248"/>
      <c r="W77" s="248"/>
      <c r="X77" s="248"/>
      <c r="Y77" s="248"/>
      <c r="Z77" s="248"/>
      <c r="AA77" s="248"/>
      <c r="AB77" s="248"/>
      <c r="AC77" s="248"/>
      <c r="AD77" s="248"/>
      <c r="AE77" s="248"/>
      <c r="AF77" s="248"/>
      <c r="AG77" s="248"/>
      <c r="AH77" s="248"/>
      <c r="AI77" s="248"/>
      <c r="AJ77" s="248"/>
      <c r="AK77" s="248"/>
      <c r="AL77" s="248"/>
      <c r="AM77" s="248"/>
      <c r="AN77" s="248"/>
      <c r="AO77" s="248"/>
      <c r="AP77" s="248"/>
      <c r="AQ77" s="248"/>
      <c r="AR77" s="248"/>
      <c r="AS77" s="248"/>
      <c r="AT77" s="252"/>
    </row>
    <row r="78" spans="1:46" ht="41.25" thickBot="1">
      <c r="A78" s="664"/>
      <c r="B78" s="235" t="s">
        <v>457</v>
      </c>
      <c r="C78" s="236">
        <v>69</v>
      </c>
      <c r="D78" s="256"/>
      <c r="E78" s="257"/>
      <c r="F78" s="257"/>
      <c r="G78" s="257"/>
      <c r="H78" s="257"/>
      <c r="I78" s="257"/>
      <c r="J78" s="257"/>
      <c r="K78" s="257"/>
      <c r="L78" s="257"/>
      <c r="M78" s="257"/>
      <c r="N78" s="257"/>
      <c r="O78" s="257"/>
      <c r="P78" s="257"/>
      <c r="Q78" s="257"/>
      <c r="R78" s="257"/>
      <c r="S78" s="257"/>
      <c r="T78" s="257"/>
      <c r="U78" s="257"/>
      <c r="V78" s="257"/>
      <c r="W78" s="257"/>
      <c r="X78" s="257"/>
      <c r="Y78" s="257"/>
      <c r="Z78" s="257"/>
      <c r="AA78" s="257"/>
      <c r="AB78" s="257"/>
      <c r="AC78" s="257"/>
      <c r="AD78" s="257"/>
      <c r="AE78" s="257"/>
      <c r="AF78" s="257"/>
      <c r="AG78" s="257"/>
      <c r="AH78" s="257"/>
      <c r="AI78" s="257"/>
      <c r="AJ78" s="257"/>
      <c r="AK78" s="257"/>
      <c r="AL78" s="257"/>
      <c r="AM78" s="257"/>
      <c r="AN78" s="257"/>
      <c r="AO78" s="257"/>
      <c r="AP78" s="257"/>
      <c r="AQ78" s="257"/>
      <c r="AR78" s="257"/>
      <c r="AS78" s="257"/>
      <c r="AT78" s="258"/>
    </row>
    <row r="79" spans="1:46" ht="51" customHeight="1">
      <c r="A79" s="659" t="s">
        <v>458</v>
      </c>
      <c r="B79" s="237" t="s">
        <v>178</v>
      </c>
      <c r="C79" s="231">
        <v>70</v>
      </c>
      <c r="D79" s="247"/>
      <c r="E79" s="248"/>
      <c r="F79" s="248"/>
      <c r="G79" s="248"/>
      <c r="H79" s="248"/>
      <c r="I79" s="248"/>
      <c r="J79" s="248"/>
      <c r="K79" s="248"/>
      <c r="L79" s="248"/>
      <c r="M79" s="248"/>
      <c r="N79" s="248"/>
      <c r="O79" s="248"/>
      <c r="P79" s="248"/>
      <c r="Q79" s="248"/>
      <c r="R79" s="248"/>
      <c r="S79" s="248"/>
      <c r="T79" s="248"/>
      <c r="U79" s="248"/>
      <c r="V79" s="248"/>
      <c r="W79" s="248"/>
      <c r="X79" s="248"/>
      <c r="Y79" s="248"/>
      <c r="Z79" s="248"/>
      <c r="AA79" s="248"/>
      <c r="AB79" s="248"/>
      <c r="AC79" s="248"/>
      <c r="AD79" s="248"/>
      <c r="AE79" s="248"/>
      <c r="AF79" s="248"/>
      <c r="AG79" s="248"/>
      <c r="AH79" s="248"/>
      <c r="AI79" s="248"/>
      <c r="AJ79" s="248"/>
      <c r="AK79" s="248"/>
      <c r="AL79" s="248"/>
      <c r="AM79" s="248"/>
      <c r="AN79" s="248"/>
      <c r="AO79" s="248"/>
      <c r="AP79" s="248"/>
      <c r="AQ79" s="248"/>
      <c r="AR79" s="248"/>
      <c r="AS79" s="248"/>
      <c r="AT79" s="249"/>
    </row>
    <row r="80" spans="1:46" ht="42" customHeight="1" hidden="1">
      <c r="A80" s="660"/>
      <c r="B80" s="237" t="s">
        <v>93</v>
      </c>
      <c r="C80" s="231">
        <v>71</v>
      </c>
      <c r="D80" s="250"/>
      <c r="E80" s="251"/>
      <c r="F80" s="248"/>
      <c r="G80" s="248"/>
      <c r="H80" s="248"/>
      <c r="I80" s="248"/>
      <c r="J80" s="248"/>
      <c r="K80" s="248"/>
      <c r="L80" s="248"/>
      <c r="M80" s="248"/>
      <c r="N80" s="248"/>
      <c r="O80" s="248"/>
      <c r="P80" s="248"/>
      <c r="Q80" s="248"/>
      <c r="R80" s="248"/>
      <c r="S80" s="248"/>
      <c r="T80" s="248"/>
      <c r="U80" s="248"/>
      <c r="V80" s="248"/>
      <c r="W80" s="248"/>
      <c r="X80" s="248"/>
      <c r="Y80" s="248"/>
      <c r="Z80" s="248"/>
      <c r="AA80" s="248"/>
      <c r="AB80" s="248"/>
      <c r="AC80" s="248"/>
      <c r="AD80" s="248"/>
      <c r="AE80" s="248"/>
      <c r="AF80" s="248"/>
      <c r="AG80" s="248"/>
      <c r="AH80" s="248"/>
      <c r="AI80" s="248"/>
      <c r="AJ80" s="248"/>
      <c r="AK80" s="248"/>
      <c r="AL80" s="248"/>
      <c r="AM80" s="248"/>
      <c r="AN80" s="248"/>
      <c r="AO80" s="248"/>
      <c r="AP80" s="248"/>
      <c r="AQ80" s="248"/>
      <c r="AR80" s="248"/>
      <c r="AS80" s="248"/>
      <c r="AT80" s="252"/>
    </row>
    <row r="81" spans="1:46" ht="42" customHeight="1" hidden="1">
      <c r="A81" s="660"/>
      <c r="B81" s="237" t="s">
        <v>99</v>
      </c>
      <c r="C81" s="231">
        <v>72</v>
      </c>
      <c r="D81" s="263"/>
      <c r="E81" s="251"/>
      <c r="F81" s="248"/>
      <c r="G81" s="248"/>
      <c r="H81" s="248"/>
      <c r="I81" s="248"/>
      <c r="J81" s="248"/>
      <c r="K81" s="248"/>
      <c r="L81" s="248"/>
      <c r="M81" s="248"/>
      <c r="N81" s="248"/>
      <c r="O81" s="248"/>
      <c r="P81" s="248"/>
      <c r="Q81" s="248"/>
      <c r="R81" s="248"/>
      <c r="S81" s="248"/>
      <c r="T81" s="248"/>
      <c r="U81" s="248"/>
      <c r="V81" s="248"/>
      <c r="W81" s="248"/>
      <c r="X81" s="248"/>
      <c r="Y81" s="248"/>
      <c r="Z81" s="248"/>
      <c r="AA81" s="248"/>
      <c r="AB81" s="248"/>
      <c r="AC81" s="248"/>
      <c r="AD81" s="248"/>
      <c r="AE81" s="248"/>
      <c r="AF81" s="248"/>
      <c r="AG81" s="248"/>
      <c r="AH81" s="248"/>
      <c r="AI81" s="248"/>
      <c r="AJ81" s="248"/>
      <c r="AK81" s="248"/>
      <c r="AL81" s="248"/>
      <c r="AM81" s="248"/>
      <c r="AN81" s="248"/>
      <c r="AO81" s="248"/>
      <c r="AP81" s="248"/>
      <c r="AQ81" s="248"/>
      <c r="AR81" s="248"/>
      <c r="AS81" s="248"/>
      <c r="AT81" s="252"/>
    </row>
    <row r="82" spans="1:46" ht="42" customHeight="1" hidden="1">
      <c r="A82" s="660"/>
      <c r="B82" s="237" t="s">
        <v>98</v>
      </c>
      <c r="C82" s="231">
        <v>73</v>
      </c>
      <c r="D82" s="263"/>
      <c r="E82" s="251"/>
      <c r="F82" s="248"/>
      <c r="G82" s="248"/>
      <c r="H82" s="248"/>
      <c r="I82" s="248"/>
      <c r="J82" s="248"/>
      <c r="K82" s="248"/>
      <c r="L82" s="248"/>
      <c r="M82" s="248"/>
      <c r="N82" s="248"/>
      <c r="O82" s="248"/>
      <c r="P82" s="248"/>
      <c r="Q82" s="248"/>
      <c r="R82" s="248"/>
      <c r="S82" s="248"/>
      <c r="T82" s="248"/>
      <c r="U82" s="248"/>
      <c r="V82" s="248"/>
      <c r="W82" s="248"/>
      <c r="X82" s="248"/>
      <c r="Y82" s="248"/>
      <c r="Z82" s="248"/>
      <c r="AA82" s="248"/>
      <c r="AB82" s="248"/>
      <c r="AC82" s="248"/>
      <c r="AD82" s="248"/>
      <c r="AE82" s="248"/>
      <c r="AF82" s="248"/>
      <c r="AG82" s="248"/>
      <c r="AH82" s="248"/>
      <c r="AI82" s="248"/>
      <c r="AJ82" s="248"/>
      <c r="AK82" s="248"/>
      <c r="AL82" s="248"/>
      <c r="AM82" s="248"/>
      <c r="AN82" s="248"/>
      <c r="AO82" s="248"/>
      <c r="AP82" s="248"/>
      <c r="AQ82" s="248"/>
      <c r="AR82" s="248"/>
      <c r="AS82" s="248"/>
      <c r="AT82" s="252"/>
    </row>
    <row r="83" spans="1:46" ht="42" customHeight="1" hidden="1">
      <c r="A83" s="660"/>
      <c r="B83" s="237" t="s">
        <v>100</v>
      </c>
      <c r="C83" s="231">
        <v>74</v>
      </c>
      <c r="D83" s="263"/>
      <c r="E83" s="251"/>
      <c r="F83" s="248"/>
      <c r="G83" s="248"/>
      <c r="H83" s="248"/>
      <c r="I83" s="248"/>
      <c r="J83" s="248"/>
      <c r="K83" s="248"/>
      <c r="L83" s="248"/>
      <c r="M83" s="248"/>
      <c r="N83" s="248"/>
      <c r="O83" s="248"/>
      <c r="P83" s="248"/>
      <c r="Q83" s="248"/>
      <c r="R83" s="248"/>
      <c r="S83" s="248"/>
      <c r="T83" s="248"/>
      <c r="U83" s="248"/>
      <c r="V83" s="248"/>
      <c r="W83" s="248"/>
      <c r="X83" s="248"/>
      <c r="Y83" s="248"/>
      <c r="Z83" s="248"/>
      <c r="AA83" s="248"/>
      <c r="AB83" s="248"/>
      <c r="AC83" s="248"/>
      <c r="AD83" s="248"/>
      <c r="AE83" s="248"/>
      <c r="AF83" s="248"/>
      <c r="AG83" s="248"/>
      <c r="AH83" s="248"/>
      <c r="AI83" s="248"/>
      <c r="AJ83" s="248"/>
      <c r="AK83" s="248"/>
      <c r="AL83" s="248"/>
      <c r="AM83" s="248"/>
      <c r="AN83" s="248"/>
      <c r="AO83" s="248"/>
      <c r="AP83" s="248"/>
      <c r="AQ83" s="248"/>
      <c r="AR83" s="248"/>
      <c r="AS83" s="248"/>
      <c r="AT83" s="252"/>
    </row>
    <row r="84" spans="1:46" ht="21" customHeight="1" hidden="1">
      <c r="A84" s="660"/>
      <c r="B84" s="238" t="s">
        <v>101</v>
      </c>
      <c r="C84" s="231">
        <v>75</v>
      </c>
      <c r="D84" s="263"/>
      <c r="E84" s="251"/>
      <c r="F84" s="248"/>
      <c r="G84" s="248"/>
      <c r="H84" s="248"/>
      <c r="I84" s="248"/>
      <c r="J84" s="248"/>
      <c r="K84" s="248"/>
      <c r="L84" s="248"/>
      <c r="M84" s="248"/>
      <c r="N84" s="248"/>
      <c r="O84" s="248"/>
      <c r="P84" s="248"/>
      <c r="Q84" s="248"/>
      <c r="R84" s="248"/>
      <c r="S84" s="248"/>
      <c r="T84" s="248"/>
      <c r="U84" s="248"/>
      <c r="V84" s="248"/>
      <c r="W84" s="248"/>
      <c r="X84" s="248"/>
      <c r="Y84" s="248"/>
      <c r="Z84" s="248"/>
      <c r="AA84" s="248"/>
      <c r="AB84" s="248"/>
      <c r="AC84" s="248"/>
      <c r="AD84" s="248"/>
      <c r="AE84" s="248"/>
      <c r="AF84" s="248"/>
      <c r="AG84" s="248"/>
      <c r="AH84" s="248"/>
      <c r="AI84" s="248"/>
      <c r="AJ84" s="248"/>
      <c r="AK84" s="248"/>
      <c r="AL84" s="248"/>
      <c r="AM84" s="248"/>
      <c r="AN84" s="248"/>
      <c r="AO84" s="248"/>
      <c r="AP84" s="248"/>
      <c r="AQ84" s="248"/>
      <c r="AR84" s="248"/>
      <c r="AS84" s="248"/>
      <c r="AT84" s="252"/>
    </row>
    <row r="85" spans="1:46" ht="21" customHeight="1" hidden="1">
      <c r="A85" s="660"/>
      <c r="B85" s="238" t="s">
        <v>459</v>
      </c>
      <c r="C85" s="231">
        <v>76</v>
      </c>
      <c r="D85" s="263"/>
      <c r="E85" s="251"/>
      <c r="F85" s="248"/>
      <c r="G85" s="248"/>
      <c r="H85" s="248"/>
      <c r="I85" s="248"/>
      <c r="J85" s="248"/>
      <c r="K85" s="248"/>
      <c r="L85" s="248"/>
      <c r="M85" s="248"/>
      <c r="N85" s="248"/>
      <c r="O85" s="248"/>
      <c r="P85" s="248"/>
      <c r="Q85" s="248"/>
      <c r="R85" s="248"/>
      <c r="S85" s="248"/>
      <c r="T85" s="248"/>
      <c r="U85" s="248"/>
      <c r="V85" s="248"/>
      <c r="W85" s="248"/>
      <c r="X85" s="248"/>
      <c r="Y85" s="248"/>
      <c r="Z85" s="248"/>
      <c r="AA85" s="248"/>
      <c r="AB85" s="248"/>
      <c r="AC85" s="248"/>
      <c r="AD85" s="248"/>
      <c r="AE85" s="248"/>
      <c r="AF85" s="248"/>
      <c r="AG85" s="248"/>
      <c r="AH85" s="248"/>
      <c r="AI85" s="248"/>
      <c r="AJ85" s="248"/>
      <c r="AK85" s="248"/>
      <c r="AL85" s="248"/>
      <c r="AM85" s="248"/>
      <c r="AN85" s="248"/>
      <c r="AO85" s="248"/>
      <c r="AP85" s="248"/>
      <c r="AQ85" s="248"/>
      <c r="AR85" s="248"/>
      <c r="AS85" s="248"/>
      <c r="AT85" s="252"/>
    </row>
    <row r="86" spans="1:46" ht="21" customHeight="1" hidden="1">
      <c r="A86" s="660"/>
      <c r="B86" s="238" t="s">
        <v>171</v>
      </c>
      <c r="C86" s="231">
        <v>77</v>
      </c>
      <c r="D86" s="263"/>
      <c r="E86" s="251"/>
      <c r="F86" s="248"/>
      <c r="G86" s="248"/>
      <c r="H86" s="248"/>
      <c r="I86" s="248"/>
      <c r="J86" s="248"/>
      <c r="K86" s="248"/>
      <c r="L86" s="248"/>
      <c r="M86" s="248"/>
      <c r="N86" s="248"/>
      <c r="O86" s="248"/>
      <c r="P86" s="248"/>
      <c r="Q86" s="248"/>
      <c r="R86" s="248"/>
      <c r="S86" s="248"/>
      <c r="T86" s="248"/>
      <c r="U86" s="248"/>
      <c r="V86" s="248"/>
      <c r="W86" s="248"/>
      <c r="X86" s="248"/>
      <c r="Y86" s="248"/>
      <c r="Z86" s="248"/>
      <c r="AA86" s="248"/>
      <c r="AB86" s="248"/>
      <c r="AC86" s="248"/>
      <c r="AD86" s="248"/>
      <c r="AE86" s="248"/>
      <c r="AF86" s="248"/>
      <c r="AG86" s="248"/>
      <c r="AH86" s="248"/>
      <c r="AI86" s="248"/>
      <c r="AJ86" s="248"/>
      <c r="AK86" s="248"/>
      <c r="AL86" s="248"/>
      <c r="AM86" s="248"/>
      <c r="AN86" s="248"/>
      <c r="AO86" s="248"/>
      <c r="AP86" s="248"/>
      <c r="AQ86" s="248"/>
      <c r="AR86" s="248"/>
      <c r="AS86" s="248"/>
      <c r="AT86" s="252"/>
    </row>
    <row r="87" spans="1:46" ht="21" customHeight="1" hidden="1">
      <c r="A87" s="660"/>
      <c r="B87" s="238" t="s">
        <v>103</v>
      </c>
      <c r="C87" s="231">
        <v>78</v>
      </c>
      <c r="D87" s="247"/>
      <c r="E87" s="248"/>
      <c r="F87" s="248"/>
      <c r="G87" s="248"/>
      <c r="H87" s="248"/>
      <c r="I87" s="248"/>
      <c r="J87" s="248"/>
      <c r="K87" s="248"/>
      <c r="L87" s="248"/>
      <c r="M87" s="248"/>
      <c r="N87" s="248"/>
      <c r="O87" s="248"/>
      <c r="P87" s="248"/>
      <c r="Q87" s="248"/>
      <c r="R87" s="248"/>
      <c r="S87" s="248"/>
      <c r="T87" s="248"/>
      <c r="U87" s="248"/>
      <c r="V87" s="248"/>
      <c r="W87" s="248"/>
      <c r="X87" s="248"/>
      <c r="Y87" s="248"/>
      <c r="Z87" s="248"/>
      <c r="AA87" s="248"/>
      <c r="AB87" s="248"/>
      <c r="AC87" s="248"/>
      <c r="AD87" s="248"/>
      <c r="AE87" s="248"/>
      <c r="AF87" s="248"/>
      <c r="AG87" s="248"/>
      <c r="AH87" s="248"/>
      <c r="AI87" s="248"/>
      <c r="AJ87" s="248"/>
      <c r="AK87" s="248"/>
      <c r="AL87" s="248"/>
      <c r="AM87" s="248"/>
      <c r="AN87" s="248"/>
      <c r="AO87" s="248"/>
      <c r="AP87" s="248"/>
      <c r="AQ87" s="248"/>
      <c r="AR87" s="248"/>
      <c r="AS87" s="248"/>
      <c r="AT87" s="249"/>
    </row>
    <row r="88" spans="1:46" ht="21" customHeight="1" hidden="1">
      <c r="A88" s="660"/>
      <c r="B88" s="238" t="s">
        <v>104</v>
      </c>
      <c r="C88" s="231">
        <v>79</v>
      </c>
      <c r="D88" s="250"/>
      <c r="E88" s="251"/>
      <c r="F88" s="248"/>
      <c r="G88" s="248"/>
      <c r="H88" s="248"/>
      <c r="I88" s="248"/>
      <c r="J88" s="248"/>
      <c r="K88" s="248"/>
      <c r="L88" s="248"/>
      <c r="M88" s="248"/>
      <c r="N88" s="248"/>
      <c r="O88" s="248"/>
      <c r="P88" s="248"/>
      <c r="Q88" s="248"/>
      <c r="R88" s="248"/>
      <c r="S88" s="248"/>
      <c r="T88" s="248"/>
      <c r="U88" s="248"/>
      <c r="V88" s="248"/>
      <c r="W88" s="248"/>
      <c r="X88" s="248"/>
      <c r="Y88" s="248"/>
      <c r="Z88" s="248"/>
      <c r="AA88" s="248"/>
      <c r="AB88" s="248"/>
      <c r="AC88" s="248"/>
      <c r="AD88" s="248"/>
      <c r="AE88" s="248"/>
      <c r="AF88" s="248"/>
      <c r="AG88" s="248"/>
      <c r="AH88" s="248"/>
      <c r="AI88" s="248"/>
      <c r="AJ88" s="248"/>
      <c r="AK88" s="248"/>
      <c r="AL88" s="248"/>
      <c r="AM88" s="248"/>
      <c r="AN88" s="248"/>
      <c r="AO88" s="248"/>
      <c r="AP88" s="248"/>
      <c r="AQ88" s="248"/>
      <c r="AR88" s="248"/>
      <c r="AS88" s="248"/>
      <c r="AT88" s="252"/>
    </row>
    <row r="89" spans="1:46" ht="63" customHeight="1">
      <c r="A89" s="660"/>
      <c r="B89" s="238" t="s">
        <v>106</v>
      </c>
      <c r="C89" s="231">
        <v>80</v>
      </c>
      <c r="D89" s="250"/>
      <c r="E89" s="251"/>
      <c r="F89" s="248"/>
      <c r="G89" s="248"/>
      <c r="H89" s="248"/>
      <c r="I89" s="248"/>
      <c r="J89" s="248"/>
      <c r="K89" s="248"/>
      <c r="L89" s="248"/>
      <c r="M89" s="248"/>
      <c r="N89" s="248"/>
      <c r="O89" s="248"/>
      <c r="P89" s="248"/>
      <c r="Q89" s="248"/>
      <c r="R89" s="248"/>
      <c r="S89" s="248"/>
      <c r="T89" s="248"/>
      <c r="U89" s="248"/>
      <c r="V89" s="248"/>
      <c r="W89" s="248"/>
      <c r="X89" s="248"/>
      <c r="Y89" s="248"/>
      <c r="Z89" s="248"/>
      <c r="AA89" s="248"/>
      <c r="AB89" s="248"/>
      <c r="AC89" s="248"/>
      <c r="AD89" s="248"/>
      <c r="AE89" s="248"/>
      <c r="AF89" s="248"/>
      <c r="AG89" s="248"/>
      <c r="AH89" s="248"/>
      <c r="AI89" s="248"/>
      <c r="AJ89" s="248"/>
      <c r="AK89" s="248"/>
      <c r="AL89" s="248"/>
      <c r="AM89" s="248"/>
      <c r="AN89" s="248"/>
      <c r="AO89" s="248"/>
      <c r="AP89" s="248"/>
      <c r="AQ89" s="248"/>
      <c r="AR89" s="248"/>
      <c r="AS89" s="248"/>
      <c r="AT89" s="252"/>
    </row>
    <row r="90" spans="1:46" ht="51" customHeight="1" thickBot="1">
      <c r="A90" s="660"/>
      <c r="B90" s="238" t="s">
        <v>460</v>
      </c>
      <c r="C90" s="231">
        <v>81</v>
      </c>
      <c r="D90" s="250"/>
      <c r="E90" s="251"/>
      <c r="F90" s="248"/>
      <c r="G90" s="248"/>
      <c r="H90" s="248"/>
      <c r="I90" s="248"/>
      <c r="J90" s="248"/>
      <c r="K90" s="248"/>
      <c r="L90" s="248"/>
      <c r="M90" s="248"/>
      <c r="N90" s="248"/>
      <c r="O90" s="248"/>
      <c r="P90" s="248"/>
      <c r="Q90" s="248"/>
      <c r="R90" s="248"/>
      <c r="S90" s="248"/>
      <c r="T90" s="248"/>
      <c r="U90" s="248"/>
      <c r="V90" s="248"/>
      <c r="W90" s="248"/>
      <c r="X90" s="248"/>
      <c r="Y90" s="248"/>
      <c r="Z90" s="248"/>
      <c r="AA90" s="248"/>
      <c r="AB90" s="248"/>
      <c r="AC90" s="248"/>
      <c r="AD90" s="248"/>
      <c r="AE90" s="248"/>
      <c r="AF90" s="248"/>
      <c r="AG90" s="248"/>
      <c r="AH90" s="248"/>
      <c r="AI90" s="248"/>
      <c r="AJ90" s="248"/>
      <c r="AK90" s="248"/>
      <c r="AL90" s="248"/>
      <c r="AM90" s="248"/>
      <c r="AN90" s="248"/>
      <c r="AO90" s="248"/>
      <c r="AP90" s="248"/>
      <c r="AQ90" s="248"/>
      <c r="AR90" s="248"/>
      <c r="AS90" s="248"/>
      <c r="AT90" s="252"/>
    </row>
    <row r="91" spans="1:46" ht="21" customHeight="1" hidden="1">
      <c r="A91" s="660"/>
      <c r="B91" s="238" t="s">
        <v>185</v>
      </c>
      <c r="C91" s="231">
        <v>82</v>
      </c>
      <c r="D91" s="250"/>
      <c r="E91" s="251"/>
      <c r="F91" s="248"/>
      <c r="G91" s="248"/>
      <c r="H91" s="248"/>
      <c r="I91" s="248"/>
      <c r="J91" s="248"/>
      <c r="K91" s="248"/>
      <c r="L91" s="248"/>
      <c r="M91" s="248"/>
      <c r="N91" s="248"/>
      <c r="O91" s="248"/>
      <c r="P91" s="248"/>
      <c r="Q91" s="248"/>
      <c r="R91" s="248"/>
      <c r="S91" s="248"/>
      <c r="T91" s="248"/>
      <c r="U91" s="248"/>
      <c r="V91" s="248"/>
      <c r="W91" s="248"/>
      <c r="X91" s="248"/>
      <c r="Y91" s="248"/>
      <c r="Z91" s="248"/>
      <c r="AA91" s="248"/>
      <c r="AB91" s="248"/>
      <c r="AC91" s="248"/>
      <c r="AD91" s="248"/>
      <c r="AE91" s="248"/>
      <c r="AF91" s="248"/>
      <c r="AG91" s="248"/>
      <c r="AH91" s="248"/>
      <c r="AI91" s="248"/>
      <c r="AJ91" s="248"/>
      <c r="AK91" s="248"/>
      <c r="AL91" s="248"/>
      <c r="AM91" s="248"/>
      <c r="AN91" s="248"/>
      <c r="AO91" s="248"/>
      <c r="AP91" s="248"/>
      <c r="AQ91" s="248"/>
      <c r="AR91" s="248"/>
      <c r="AS91" s="248"/>
      <c r="AT91" s="252"/>
    </row>
    <row r="92" spans="1:46" ht="21" customHeight="1" hidden="1">
      <c r="A92" s="660"/>
      <c r="B92" s="238" t="s">
        <v>461</v>
      </c>
      <c r="C92" s="231">
        <v>83</v>
      </c>
      <c r="D92" s="250"/>
      <c r="E92" s="251"/>
      <c r="F92" s="248"/>
      <c r="G92" s="248"/>
      <c r="H92" s="248"/>
      <c r="I92" s="248"/>
      <c r="J92" s="248"/>
      <c r="K92" s="248"/>
      <c r="L92" s="248"/>
      <c r="M92" s="248"/>
      <c r="N92" s="248"/>
      <c r="O92" s="248"/>
      <c r="P92" s="248"/>
      <c r="Q92" s="248"/>
      <c r="R92" s="248"/>
      <c r="S92" s="248"/>
      <c r="T92" s="248"/>
      <c r="U92" s="248"/>
      <c r="V92" s="248"/>
      <c r="W92" s="248"/>
      <c r="X92" s="248"/>
      <c r="Y92" s="248"/>
      <c r="Z92" s="248"/>
      <c r="AA92" s="248"/>
      <c r="AB92" s="248"/>
      <c r="AC92" s="248"/>
      <c r="AD92" s="248"/>
      <c r="AE92" s="248"/>
      <c r="AF92" s="248"/>
      <c r="AG92" s="248"/>
      <c r="AH92" s="248"/>
      <c r="AI92" s="248"/>
      <c r="AJ92" s="248"/>
      <c r="AK92" s="248"/>
      <c r="AL92" s="248"/>
      <c r="AM92" s="248"/>
      <c r="AN92" s="248"/>
      <c r="AO92" s="248"/>
      <c r="AP92" s="248"/>
      <c r="AQ92" s="248"/>
      <c r="AR92" s="248"/>
      <c r="AS92" s="248"/>
      <c r="AT92" s="252"/>
    </row>
    <row r="93" spans="1:46" ht="21" customHeight="1" hidden="1">
      <c r="A93" s="660"/>
      <c r="B93" s="238" t="s">
        <v>462</v>
      </c>
      <c r="C93" s="231">
        <v>84</v>
      </c>
      <c r="D93" s="250"/>
      <c r="E93" s="251"/>
      <c r="F93" s="248"/>
      <c r="G93" s="248"/>
      <c r="H93" s="248"/>
      <c r="I93" s="248"/>
      <c r="J93" s="248"/>
      <c r="K93" s="248"/>
      <c r="L93" s="248"/>
      <c r="M93" s="248"/>
      <c r="N93" s="248"/>
      <c r="O93" s="248"/>
      <c r="P93" s="248"/>
      <c r="Q93" s="248"/>
      <c r="R93" s="248"/>
      <c r="S93" s="248"/>
      <c r="T93" s="248"/>
      <c r="U93" s="248"/>
      <c r="V93" s="248"/>
      <c r="W93" s="248"/>
      <c r="X93" s="248"/>
      <c r="Y93" s="248"/>
      <c r="Z93" s="248"/>
      <c r="AA93" s="248"/>
      <c r="AB93" s="248"/>
      <c r="AC93" s="248"/>
      <c r="AD93" s="248"/>
      <c r="AE93" s="248"/>
      <c r="AF93" s="248"/>
      <c r="AG93" s="248"/>
      <c r="AH93" s="248"/>
      <c r="AI93" s="248"/>
      <c r="AJ93" s="248"/>
      <c r="AK93" s="248"/>
      <c r="AL93" s="248"/>
      <c r="AM93" s="248"/>
      <c r="AN93" s="248"/>
      <c r="AO93" s="248"/>
      <c r="AP93" s="248"/>
      <c r="AQ93" s="248"/>
      <c r="AR93" s="248"/>
      <c r="AS93" s="248"/>
      <c r="AT93" s="252"/>
    </row>
    <row r="94" spans="1:46" ht="21" customHeight="1" hidden="1">
      <c r="A94" s="660"/>
      <c r="B94" s="238" t="s">
        <v>188</v>
      </c>
      <c r="C94" s="231">
        <v>85</v>
      </c>
      <c r="D94" s="250"/>
      <c r="E94" s="251"/>
      <c r="F94" s="248"/>
      <c r="G94" s="248"/>
      <c r="H94" s="248"/>
      <c r="I94" s="248"/>
      <c r="J94" s="248"/>
      <c r="K94" s="248"/>
      <c r="L94" s="248"/>
      <c r="M94" s="248"/>
      <c r="N94" s="248"/>
      <c r="O94" s="248"/>
      <c r="P94" s="248"/>
      <c r="Q94" s="248"/>
      <c r="R94" s="248"/>
      <c r="S94" s="248"/>
      <c r="T94" s="248"/>
      <c r="U94" s="248"/>
      <c r="V94" s="248"/>
      <c r="W94" s="248"/>
      <c r="X94" s="248"/>
      <c r="Y94" s="248"/>
      <c r="Z94" s="248"/>
      <c r="AA94" s="248"/>
      <c r="AB94" s="248"/>
      <c r="AC94" s="248"/>
      <c r="AD94" s="248"/>
      <c r="AE94" s="248"/>
      <c r="AF94" s="248"/>
      <c r="AG94" s="248"/>
      <c r="AH94" s="248"/>
      <c r="AI94" s="248"/>
      <c r="AJ94" s="248"/>
      <c r="AK94" s="248"/>
      <c r="AL94" s="248"/>
      <c r="AM94" s="248"/>
      <c r="AN94" s="248"/>
      <c r="AO94" s="248"/>
      <c r="AP94" s="248"/>
      <c r="AQ94" s="248"/>
      <c r="AR94" s="248"/>
      <c r="AS94" s="248"/>
      <c r="AT94" s="252"/>
    </row>
    <row r="95" spans="1:46" ht="21" customHeight="1" hidden="1">
      <c r="A95" s="660"/>
      <c r="B95" s="238" t="s">
        <v>463</v>
      </c>
      <c r="C95" s="231">
        <v>86</v>
      </c>
      <c r="D95" s="250"/>
      <c r="E95" s="251"/>
      <c r="F95" s="248"/>
      <c r="G95" s="248"/>
      <c r="H95" s="248"/>
      <c r="I95" s="248"/>
      <c r="J95" s="248"/>
      <c r="K95" s="248"/>
      <c r="L95" s="248"/>
      <c r="M95" s="248"/>
      <c r="N95" s="248"/>
      <c r="O95" s="248"/>
      <c r="P95" s="248"/>
      <c r="Q95" s="248"/>
      <c r="R95" s="248"/>
      <c r="S95" s="248"/>
      <c r="T95" s="248"/>
      <c r="U95" s="248"/>
      <c r="V95" s="248"/>
      <c r="W95" s="248"/>
      <c r="X95" s="248"/>
      <c r="Y95" s="248"/>
      <c r="Z95" s="248"/>
      <c r="AA95" s="248"/>
      <c r="AB95" s="248"/>
      <c r="AC95" s="248"/>
      <c r="AD95" s="248"/>
      <c r="AE95" s="248"/>
      <c r="AF95" s="248"/>
      <c r="AG95" s="248"/>
      <c r="AH95" s="248"/>
      <c r="AI95" s="248"/>
      <c r="AJ95" s="248"/>
      <c r="AK95" s="248"/>
      <c r="AL95" s="248"/>
      <c r="AM95" s="248"/>
      <c r="AN95" s="248"/>
      <c r="AO95" s="248"/>
      <c r="AP95" s="248"/>
      <c r="AQ95" s="248"/>
      <c r="AR95" s="248"/>
      <c r="AS95" s="248"/>
      <c r="AT95" s="252"/>
    </row>
    <row r="96" spans="1:46" ht="21" customHeight="1" hidden="1">
      <c r="A96" s="660"/>
      <c r="B96" s="238" t="s">
        <v>464</v>
      </c>
      <c r="C96" s="231">
        <v>87</v>
      </c>
      <c r="D96" s="250"/>
      <c r="E96" s="251"/>
      <c r="F96" s="248"/>
      <c r="G96" s="248"/>
      <c r="H96" s="248"/>
      <c r="I96" s="248"/>
      <c r="J96" s="248"/>
      <c r="K96" s="248"/>
      <c r="L96" s="248"/>
      <c r="M96" s="248"/>
      <c r="N96" s="248"/>
      <c r="O96" s="248"/>
      <c r="P96" s="248"/>
      <c r="Q96" s="248"/>
      <c r="R96" s="248"/>
      <c r="S96" s="248"/>
      <c r="T96" s="248"/>
      <c r="U96" s="248"/>
      <c r="V96" s="248"/>
      <c r="W96" s="248"/>
      <c r="X96" s="248"/>
      <c r="Y96" s="248"/>
      <c r="Z96" s="248"/>
      <c r="AA96" s="248"/>
      <c r="AB96" s="248"/>
      <c r="AC96" s="248"/>
      <c r="AD96" s="248"/>
      <c r="AE96" s="248"/>
      <c r="AF96" s="248"/>
      <c r="AG96" s="248"/>
      <c r="AH96" s="248"/>
      <c r="AI96" s="248"/>
      <c r="AJ96" s="248"/>
      <c r="AK96" s="248"/>
      <c r="AL96" s="248"/>
      <c r="AM96" s="248"/>
      <c r="AN96" s="248"/>
      <c r="AO96" s="248"/>
      <c r="AP96" s="248"/>
      <c r="AQ96" s="248"/>
      <c r="AR96" s="248"/>
      <c r="AS96" s="248"/>
      <c r="AT96" s="252"/>
    </row>
    <row r="97" spans="1:46" ht="21" customHeight="1" hidden="1">
      <c r="A97" s="660"/>
      <c r="B97" s="238" t="s">
        <v>465</v>
      </c>
      <c r="C97" s="231">
        <v>88</v>
      </c>
      <c r="D97" s="250"/>
      <c r="E97" s="251"/>
      <c r="F97" s="248"/>
      <c r="G97" s="248"/>
      <c r="H97" s="248"/>
      <c r="I97" s="248"/>
      <c r="J97" s="248"/>
      <c r="K97" s="248"/>
      <c r="L97" s="248"/>
      <c r="M97" s="248"/>
      <c r="N97" s="248"/>
      <c r="O97" s="248"/>
      <c r="P97" s="248"/>
      <c r="Q97" s="248"/>
      <c r="R97" s="248"/>
      <c r="S97" s="248"/>
      <c r="T97" s="248"/>
      <c r="U97" s="248"/>
      <c r="V97" s="248"/>
      <c r="W97" s="248"/>
      <c r="X97" s="248"/>
      <c r="Y97" s="248"/>
      <c r="Z97" s="248"/>
      <c r="AA97" s="248"/>
      <c r="AB97" s="248"/>
      <c r="AC97" s="248"/>
      <c r="AD97" s="248"/>
      <c r="AE97" s="248"/>
      <c r="AF97" s="248"/>
      <c r="AG97" s="248"/>
      <c r="AH97" s="248"/>
      <c r="AI97" s="248"/>
      <c r="AJ97" s="248"/>
      <c r="AK97" s="248"/>
      <c r="AL97" s="248"/>
      <c r="AM97" s="248"/>
      <c r="AN97" s="248"/>
      <c r="AO97" s="248"/>
      <c r="AP97" s="248"/>
      <c r="AQ97" s="248"/>
      <c r="AR97" s="248"/>
      <c r="AS97" s="248"/>
      <c r="AT97" s="252"/>
    </row>
    <row r="98" spans="1:46" ht="39.75" customHeight="1" hidden="1">
      <c r="A98" s="660"/>
      <c r="B98" s="238" t="s">
        <v>475</v>
      </c>
      <c r="C98" s="231">
        <v>89</v>
      </c>
      <c r="D98" s="250"/>
      <c r="E98" s="251"/>
      <c r="F98" s="248"/>
      <c r="G98" s="248"/>
      <c r="H98" s="248"/>
      <c r="I98" s="248"/>
      <c r="J98" s="248"/>
      <c r="K98" s="248"/>
      <c r="L98" s="248"/>
      <c r="M98" s="248"/>
      <c r="N98" s="248"/>
      <c r="O98" s="248"/>
      <c r="P98" s="248"/>
      <c r="Q98" s="248"/>
      <c r="R98" s="248"/>
      <c r="S98" s="248"/>
      <c r="T98" s="248"/>
      <c r="U98" s="248"/>
      <c r="V98" s="248"/>
      <c r="W98" s="248"/>
      <c r="X98" s="248"/>
      <c r="Y98" s="248"/>
      <c r="Z98" s="248"/>
      <c r="AA98" s="248"/>
      <c r="AB98" s="248"/>
      <c r="AC98" s="248"/>
      <c r="AD98" s="248"/>
      <c r="AE98" s="248"/>
      <c r="AF98" s="248"/>
      <c r="AG98" s="248"/>
      <c r="AH98" s="248"/>
      <c r="AI98" s="248"/>
      <c r="AJ98" s="248"/>
      <c r="AK98" s="248"/>
      <c r="AL98" s="248"/>
      <c r="AM98" s="248"/>
      <c r="AN98" s="248"/>
      <c r="AO98" s="248"/>
      <c r="AP98" s="248"/>
      <c r="AQ98" s="248"/>
      <c r="AR98" s="248"/>
      <c r="AS98" s="248"/>
      <c r="AT98" s="252"/>
    </row>
    <row r="99" spans="1:46" ht="42" customHeight="1" hidden="1" thickBot="1">
      <c r="A99" s="660"/>
      <c r="B99" s="239" t="s">
        <v>476</v>
      </c>
      <c r="C99" s="234">
        <v>90</v>
      </c>
      <c r="D99" s="250"/>
      <c r="E99" s="251"/>
      <c r="F99" s="248"/>
      <c r="G99" s="248"/>
      <c r="H99" s="248"/>
      <c r="I99" s="248"/>
      <c r="J99" s="248"/>
      <c r="K99" s="248"/>
      <c r="L99" s="248"/>
      <c r="M99" s="248"/>
      <c r="N99" s="248"/>
      <c r="O99" s="248"/>
      <c r="P99" s="248"/>
      <c r="Q99" s="248"/>
      <c r="R99" s="248"/>
      <c r="S99" s="248"/>
      <c r="T99" s="248"/>
      <c r="U99" s="248"/>
      <c r="V99" s="248"/>
      <c r="W99" s="248"/>
      <c r="X99" s="248"/>
      <c r="Y99" s="248"/>
      <c r="Z99" s="248"/>
      <c r="AA99" s="248"/>
      <c r="AB99" s="248"/>
      <c r="AC99" s="248"/>
      <c r="AD99" s="248"/>
      <c r="AE99" s="248"/>
      <c r="AF99" s="248"/>
      <c r="AG99" s="248"/>
      <c r="AH99" s="248"/>
      <c r="AI99" s="248"/>
      <c r="AJ99" s="248"/>
      <c r="AK99" s="248"/>
      <c r="AL99" s="248"/>
      <c r="AM99" s="248"/>
      <c r="AN99" s="248"/>
      <c r="AO99" s="248"/>
      <c r="AP99" s="248"/>
      <c r="AQ99" s="248"/>
      <c r="AR99" s="248"/>
      <c r="AS99" s="248"/>
      <c r="AT99" s="252"/>
    </row>
    <row r="100" spans="1:46" ht="63" customHeight="1" thickBot="1">
      <c r="A100" s="661"/>
      <c r="B100" s="240" t="s">
        <v>466</v>
      </c>
      <c r="C100" s="241">
        <v>91</v>
      </c>
      <c r="D100" s="256"/>
      <c r="E100" s="257"/>
      <c r="F100" s="257"/>
      <c r="G100" s="257"/>
      <c r="H100" s="257"/>
      <c r="I100" s="257"/>
      <c r="J100" s="257"/>
      <c r="K100" s="257"/>
      <c r="L100" s="257"/>
      <c r="M100" s="257"/>
      <c r="N100" s="257"/>
      <c r="O100" s="257"/>
      <c r="P100" s="257"/>
      <c r="Q100" s="257"/>
      <c r="R100" s="257"/>
      <c r="S100" s="257"/>
      <c r="T100" s="257"/>
      <c r="U100" s="257"/>
      <c r="V100" s="257"/>
      <c r="W100" s="257"/>
      <c r="X100" s="257"/>
      <c r="Y100" s="257"/>
      <c r="Z100" s="257"/>
      <c r="AA100" s="257"/>
      <c r="AB100" s="257"/>
      <c r="AC100" s="257"/>
      <c r="AD100" s="257"/>
      <c r="AE100" s="257"/>
      <c r="AF100" s="257"/>
      <c r="AG100" s="257"/>
      <c r="AH100" s="257"/>
      <c r="AI100" s="257"/>
      <c r="AJ100" s="257"/>
      <c r="AK100" s="257"/>
      <c r="AL100" s="257"/>
      <c r="AM100" s="257"/>
      <c r="AN100" s="257"/>
      <c r="AO100" s="257"/>
      <c r="AP100" s="257"/>
      <c r="AQ100" s="257"/>
      <c r="AR100" s="257"/>
      <c r="AS100" s="257"/>
      <c r="AT100" s="258"/>
    </row>
    <row r="101" spans="1:46" ht="72.75" customHeight="1" thickBot="1">
      <c r="A101" s="605" t="s">
        <v>548</v>
      </c>
      <c r="B101" s="288" t="s">
        <v>549</v>
      </c>
      <c r="C101" s="241">
        <v>92</v>
      </c>
      <c r="D101" s="264"/>
      <c r="E101" s="257"/>
      <c r="F101" s="257"/>
      <c r="G101" s="257"/>
      <c r="H101" s="257"/>
      <c r="I101" s="257"/>
      <c r="J101" s="257"/>
      <c r="K101" s="257"/>
      <c r="L101" s="257"/>
      <c r="M101" s="257"/>
      <c r="N101" s="257"/>
      <c r="O101" s="257"/>
      <c r="P101" s="257"/>
      <c r="Q101" s="257"/>
      <c r="R101" s="257"/>
      <c r="S101" s="257"/>
      <c r="T101" s="257"/>
      <c r="U101" s="257"/>
      <c r="V101" s="257"/>
      <c r="W101" s="257"/>
      <c r="X101" s="257"/>
      <c r="Y101" s="257"/>
      <c r="Z101" s="257"/>
      <c r="AA101" s="257"/>
      <c r="AB101" s="257"/>
      <c r="AC101" s="257"/>
      <c r="AD101" s="257"/>
      <c r="AE101" s="257"/>
      <c r="AF101" s="257"/>
      <c r="AG101" s="257"/>
      <c r="AH101" s="257"/>
      <c r="AI101" s="257"/>
      <c r="AJ101" s="257"/>
      <c r="AK101" s="257"/>
      <c r="AL101" s="257"/>
      <c r="AM101" s="257"/>
      <c r="AN101" s="257"/>
      <c r="AO101" s="257"/>
      <c r="AP101" s="257"/>
      <c r="AQ101" s="257"/>
      <c r="AR101" s="257"/>
      <c r="AS101" s="257"/>
      <c r="AT101" s="258"/>
    </row>
    <row r="102" spans="1:46" s="284" customFormat="1" ht="80.25" customHeight="1">
      <c r="A102" s="606"/>
      <c r="B102" s="289" t="s">
        <v>550</v>
      </c>
      <c r="C102" s="242">
        <v>93</v>
      </c>
      <c r="D102" s="282"/>
      <c r="E102" s="282"/>
      <c r="F102" s="282"/>
      <c r="G102" s="282"/>
      <c r="H102" s="282"/>
      <c r="I102" s="282"/>
      <c r="J102" s="282"/>
      <c r="K102" s="282"/>
      <c r="L102" s="282"/>
      <c r="M102" s="282"/>
      <c r="N102" s="282"/>
      <c r="O102" s="282"/>
      <c r="P102" s="282"/>
      <c r="Q102" s="282"/>
      <c r="R102" s="282"/>
      <c r="S102" s="282"/>
      <c r="T102" s="282"/>
      <c r="U102" s="282"/>
      <c r="V102" s="282"/>
      <c r="W102" s="282"/>
      <c r="X102" s="282"/>
      <c r="Y102" s="282"/>
      <c r="Z102" s="282"/>
      <c r="AA102" s="282"/>
      <c r="AB102" s="282"/>
      <c r="AC102" s="282"/>
      <c r="AD102" s="282"/>
      <c r="AE102" s="282"/>
      <c r="AF102" s="282"/>
      <c r="AG102" s="282"/>
      <c r="AH102" s="282"/>
      <c r="AI102" s="282"/>
      <c r="AJ102" s="282"/>
      <c r="AK102" s="282"/>
      <c r="AL102" s="282"/>
      <c r="AM102" s="282"/>
      <c r="AN102" s="282"/>
      <c r="AO102" s="282"/>
      <c r="AP102" s="282"/>
      <c r="AQ102" s="282"/>
      <c r="AR102" s="282"/>
      <c r="AS102" s="282"/>
      <c r="AT102" s="283"/>
    </row>
    <row r="103" spans="1:46" s="284" customFormat="1" ht="79.5" customHeight="1">
      <c r="A103" s="606"/>
      <c r="B103" s="290" t="s">
        <v>551</v>
      </c>
      <c r="C103" s="243">
        <v>94</v>
      </c>
      <c r="D103" s="285"/>
      <c r="E103" s="285"/>
      <c r="F103" s="285"/>
      <c r="G103" s="285"/>
      <c r="H103" s="285"/>
      <c r="I103" s="285"/>
      <c r="J103" s="285"/>
      <c r="K103" s="285"/>
      <c r="L103" s="285"/>
      <c r="M103" s="285"/>
      <c r="N103" s="285"/>
      <c r="O103" s="285"/>
      <c r="P103" s="285"/>
      <c r="Q103" s="285"/>
      <c r="R103" s="285"/>
      <c r="S103" s="285"/>
      <c r="T103" s="285"/>
      <c r="U103" s="285"/>
      <c r="V103" s="285"/>
      <c r="W103" s="285"/>
      <c r="X103" s="285"/>
      <c r="Y103" s="285"/>
      <c r="Z103" s="285"/>
      <c r="AA103" s="285"/>
      <c r="AB103" s="285"/>
      <c r="AC103" s="285"/>
      <c r="AD103" s="285"/>
      <c r="AE103" s="285"/>
      <c r="AF103" s="285"/>
      <c r="AG103" s="285"/>
      <c r="AH103" s="285"/>
      <c r="AI103" s="285"/>
      <c r="AJ103" s="285"/>
      <c r="AK103" s="285"/>
      <c r="AL103" s="285"/>
      <c r="AM103" s="285"/>
      <c r="AN103" s="285"/>
      <c r="AO103" s="285"/>
      <c r="AP103" s="285"/>
      <c r="AQ103" s="285"/>
      <c r="AR103" s="285"/>
      <c r="AS103" s="285"/>
      <c r="AT103" s="286"/>
    </row>
    <row r="104" spans="1:46" s="284" customFormat="1" ht="93" customHeight="1">
      <c r="A104" s="606"/>
      <c r="B104" s="290" t="s">
        <v>552</v>
      </c>
      <c r="C104" s="243">
        <v>94</v>
      </c>
      <c r="D104" s="285"/>
      <c r="E104" s="285"/>
      <c r="F104" s="285"/>
      <c r="G104" s="285"/>
      <c r="H104" s="285"/>
      <c r="I104" s="285"/>
      <c r="J104" s="285"/>
      <c r="K104" s="285"/>
      <c r="L104" s="285"/>
      <c r="M104" s="285"/>
      <c r="N104" s="285"/>
      <c r="O104" s="285"/>
      <c r="P104" s="285"/>
      <c r="Q104" s="285"/>
      <c r="R104" s="285"/>
      <c r="S104" s="285"/>
      <c r="T104" s="285"/>
      <c r="U104" s="285"/>
      <c r="V104" s="285"/>
      <c r="W104" s="285"/>
      <c r="X104" s="285"/>
      <c r="Y104" s="285"/>
      <c r="Z104" s="285"/>
      <c r="AA104" s="285"/>
      <c r="AB104" s="285"/>
      <c r="AC104" s="285"/>
      <c r="AD104" s="285"/>
      <c r="AE104" s="285"/>
      <c r="AF104" s="285"/>
      <c r="AG104" s="285"/>
      <c r="AH104" s="285"/>
      <c r="AI104" s="285"/>
      <c r="AJ104" s="285"/>
      <c r="AK104" s="285"/>
      <c r="AL104" s="285"/>
      <c r="AM104" s="285"/>
      <c r="AN104" s="285"/>
      <c r="AO104" s="285"/>
      <c r="AP104" s="285"/>
      <c r="AQ104" s="285"/>
      <c r="AR104" s="285"/>
      <c r="AS104" s="285"/>
      <c r="AT104" s="286"/>
    </row>
    <row r="105" spans="1:46" s="284" customFormat="1" ht="73.5" customHeight="1">
      <c r="A105" s="606"/>
      <c r="B105" s="290" t="s">
        <v>553</v>
      </c>
      <c r="C105" s="243">
        <v>95</v>
      </c>
      <c r="D105" s="285"/>
      <c r="E105" s="285"/>
      <c r="F105" s="285"/>
      <c r="G105" s="285"/>
      <c r="H105" s="285"/>
      <c r="I105" s="285"/>
      <c r="J105" s="285"/>
      <c r="K105" s="285"/>
      <c r="L105" s="285"/>
      <c r="M105" s="285"/>
      <c r="N105" s="285"/>
      <c r="O105" s="285"/>
      <c r="P105" s="285"/>
      <c r="Q105" s="285"/>
      <c r="R105" s="285"/>
      <c r="S105" s="285"/>
      <c r="T105" s="285"/>
      <c r="U105" s="285"/>
      <c r="V105" s="285"/>
      <c r="W105" s="285"/>
      <c r="X105" s="285"/>
      <c r="Y105" s="285"/>
      <c r="Z105" s="285"/>
      <c r="AA105" s="285"/>
      <c r="AB105" s="285"/>
      <c r="AC105" s="285"/>
      <c r="AD105" s="285"/>
      <c r="AE105" s="285"/>
      <c r="AF105" s="285"/>
      <c r="AG105" s="285"/>
      <c r="AH105" s="285"/>
      <c r="AI105" s="285"/>
      <c r="AJ105" s="285"/>
      <c r="AK105" s="285"/>
      <c r="AL105" s="285"/>
      <c r="AM105" s="285"/>
      <c r="AN105" s="285"/>
      <c r="AO105" s="285"/>
      <c r="AP105" s="285"/>
      <c r="AQ105" s="285"/>
      <c r="AR105" s="285"/>
      <c r="AS105" s="285"/>
      <c r="AT105" s="286"/>
    </row>
    <row r="106" spans="1:46" s="284" customFormat="1" ht="77.25" customHeight="1">
      <c r="A106" s="606"/>
      <c r="B106" s="290" t="s">
        <v>554</v>
      </c>
      <c r="C106" s="243">
        <v>96</v>
      </c>
      <c r="D106" s="285"/>
      <c r="E106" s="285"/>
      <c r="F106" s="285"/>
      <c r="G106" s="285"/>
      <c r="H106" s="285"/>
      <c r="I106" s="285"/>
      <c r="J106" s="285"/>
      <c r="K106" s="285"/>
      <c r="L106" s="285"/>
      <c r="M106" s="285"/>
      <c r="N106" s="285"/>
      <c r="O106" s="285"/>
      <c r="P106" s="285"/>
      <c r="Q106" s="285"/>
      <c r="R106" s="285"/>
      <c r="S106" s="285"/>
      <c r="T106" s="285"/>
      <c r="U106" s="285"/>
      <c r="V106" s="285"/>
      <c r="W106" s="285"/>
      <c r="X106" s="285"/>
      <c r="Y106" s="285"/>
      <c r="Z106" s="285"/>
      <c r="AA106" s="285"/>
      <c r="AB106" s="285"/>
      <c r="AC106" s="285"/>
      <c r="AD106" s="285"/>
      <c r="AE106" s="285"/>
      <c r="AF106" s="285"/>
      <c r="AG106" s="285"/>
      <c r="AH106" s="285"/>
      <c r="AI106" s="285"/>
      <c r="AJ106" s="285"/>
      <c r="AK106" s="285"/>
      <c r="AL106" s="285"/>
      <c r="AM106" s="285"/>
      <c r="AN106" s="285"/>
      <c r="AO106" s="285"/>
      <c r="AP106" s="285"/>
      <c r="AQ106" s="285"/>
      <c r="AR106" s="285"/>
      <c r="AS106" s="285"/>
      <c r="AT106" s="286"/>
    </row>
    <row r="107" spans="1:46" s="284" customFormat="1" ht="78.75" customHeight="1">
      <c r="A107" s="606"/>
      <c r="B107" s="290" t="s">
        <v>555</v>
      </c>
      <c r="C107" s="243">
        <v>97</v>
      </c>
      <c r="D107" s="285"/>
      <c r="E107" s="285"/>
      <c r="F107" s="285"/>
      <c r="G107" s="285"/>
      <c r="H107" s="285"/>
      <c r="I107" s="285"/>
      <c r="J107" s="285"/>
      <c r="K107" s="285"/>
      <c r="L107" s="285"/>
      <c r="M107" s="285"/>
      <c r="N107" s="285"/>
      <c r="O107" s="285"/>
      <c r="P107" s="285"/>
      <c r="Q107" s="285"/>
      <c r="R107" s="285"/>
      <c r="S107" s="285"/>
      <c r="T107" s="285"/>
      <c r="U107" s="285"/>
      <c r="V107" s="285"/>
      <c r="W107" s="285"/>
      <c r="X107" s="285"/>
      <c r="Y107" s="285"/>
      <c r="Z107" s="285"/>
      <c r="AA107" s="285"/>
      <c r="AB107" s="285"/>
      <c r="AC107" s="285"/>
      <c r="AD107" s="285"/>
      <c r="AE107" s="285"/>
      <c r="AF107" s="285"/>
      <c r="AG107" s="285"/>
      <c r="AH107" s="285"/>
      <c r="AI107" s="285"/>
      <c r="AJ107" s="285"/>
      <c r="AK107" s="285"/>
      <c r="AL107" s="285"/>
      <c r="AM107" s="285"/>
      <c r="AN107" s="285"/>
      <c r="AO107" s="285"/>
      <c r="AP107" s="285"/>
      <c r="AQ107" s="285"/>
      <c r="AR107" s="285"/>
      <c r="AS107" s="285"/>
      <c r="AT107" s="286"/>
    </row>
    <row r="108" spans="1:46" s="284" customFormat="1" ht="98.25" customHeight="1">
      <c r="A108" s="606"/>
      <c r="B108" s="290" t="s">
        <v>556</v>
      </c>
      <c r="C108" s="243">
        <v>98</v>
      </c>
      <c r="D108" s="285"/>
      <c r="E108" s="285"/>
      <c r="F108" s="285"/>
      <c r="G108" s="285"/>
      <c r="H108" s="285"/>
      <c r="I108" s="285"/>
      <c r="J108" s="285"/>
      <c r="K108" s="285"/>
      <c r="L108" s="285"/>
      <c r="M108" s="285"/>
      <c r="N108" s="285"/>
      <c r="O108" s="285"/>
      <c r="P108" s="285"/>
      <c r="Q108" s="285"/>
      <c r="R108" s="285"/>
      <c r="S108" s="285"/>
      <c r="T108" s="285"/>
      <c r="U108" s="285"/>
      <c r="V108" s="285"/>
      <c r="W108" s="285"/>
      <c r="X108" s="285"/>
      <c r="Y108" s="285"/>
      <c r="Z108" s="285"/>
      <c r="AA108" s="285"/>
      <c r="AB108" s="285"/>
      <c r="AC108" s="285"/>
      <c r="AD108" s="285"/>
      <c r="AE108" s="285"/>
      <c r="AF108" s="285"/>
      <c r="AG108" s="285"/>
      <c r="AH108" s="285"/>
      <c r="AI108" s="285"/>
      <c r="AJ108" s="285"/>
      <c r="AK108" s="285"/>
      <c r="AL108" s="285"/>
      <c r="AM108" s="285"/>
      <c r="AN108" s="285"/>
      <c r="AO108" s="285"/>
      <c r="AP108" s="285"/>
      <c r="AQ108" s="285"/>
      <c r="AR108" s="285"/>
      <c r="AS108" s="285"/>
      <c r="AT108" s="286"/>
    </row>
    <row r="109" spans="1:46" s="284" customFormat="1" ht="74.25" customHeight="1">
      <c r="A109" s="606"/>
      <c r="B109" s="290" t="s">
        <v>557</v>
      </c>
      <c r="C109" s="243">
        <v>99</v>
      </c>
      <c r="D109" s="285"/>
      <c r="E109" s="285"/>
      <c r="F109" s="285"/>
      <c r="G109" s="285"/>
      <c r="H109" s="285"/>
      <c r="I109" s="285"/>
      <c r="J109" s="285"/>
      <c r="K109" s="285"/>
      <c r="L109" s="285"/>
      <c r="M109" s="285"/>
      <c r="N109" s="285"/>
      <c r="O109" s="285"/>
      <c r="P109" s="285"/>
      <c r="Q109" s="285"/>
      <c r="R109" s="285"/>
      <c r="S109" s="285"/>
      <c r="T109" s="285"/>
      <c r="U109" s="285"/>
      <c r="V109" s="285"/>
      <c r="W109" s="285"/>
      <c r="X109" s="285"/>
      <c r="Y109" s="285"/>
      <c r="Z109" s="285"/>
      <c r="AA109" s="285"/>
      <c r="AB109" s="285"/>
      <c r="AC109" s="285"/>
      <c r="AD109" s="285"/>
      <c r="AE109" s="285"/>
      <c r="AF109" s="285"/>
      <c r="AG109" s="285"/>
      <c r="AH109" s="285"/>
      <c r="AI109" s="285"/>
      <c r="AJ109" s="285"/>
      <c r="AK109" s="285"/>
      <c r="AL109" s="285"/>
      <c r="AM109" s="285"/>
      <c r="AN109" s="285"/>
      <c r="AO109" s="285"/>
      <c r="AP109" s="285"/>
      <c r="AQ109" s="285"/>
      <c r="AR109" s="285"/>
      <c r="AS109" s="285"/>
      <c r="AT109" s="286"/>
    </row>
    <row r="110" spans="1:46" s="284" customFormat="1" ht="53.25" customHeight="1">
      <c r="A110" s="606"/>
      <c r="B110" s="290" t="s">
        <v>558</v>
      </c>
      <c r="C110" s="243">
        <v>100</v>
      </c>
      <c r="D110" s="285"/>
      <c r="E110" s="285"/>
      <c r="F110" s="285"/>
      <c r="G110" s="285"/>
      <c r="H110" s="285"/>
      <c r="I110" s="285"/>
      <c r="J110" s="285"/>
      <c r="K110" s="285"/>
      <c r="L110" s="285"/>
      <c r="M110" s="285"/>
      <c r="N110" s="285"/>
      <c r="O110" s="285"/>
      <c r="P110" s="285"/>
      <c r="Q110" s="285"/>
      <c r="R110" s="285"/>
      <c r="S110" s="285"/>
      <c r="T110" s="285"/>
      <c r="U110" s="285"/>
      <c r="V110" s="285"/>
      <c r="W110" s="285"/>
      <c r="X110" s="285"/>
      <c r="Y110" s="285"/>
      <c r="Z110" s="285"/>
      <c r="AA110" s="285"/>
      <c r="AB110" s="285"/>
      <c r="AC110" s="285"/>
      <c r="AD110" s="285"/>
      <c r="AE110" s="285"/>
      <c r="AF110" s="285"/>
      <c r="AG110" s="285"/>
      <c r="AH110" s="285"/>
      <c r="AI110" s="285"/>
      <c r="AJ110" s="285"/>
      <c r="AK110" s="285"/>
      <c r="AL110" s="285"/>
      <c r="AM110" s="285"/>
      <c r="AN110" s="285"/>
      <c r="AO110" s="285"/>
      <c r="AP110" s="285"/>
      <c r="AQ110" s="285"/>
      <c r="AR110" s="285"/>
      <c r="AS110" s="285"/>
      <c r="AT110" s="286"/>
    </row>
    <row r="111" spans="1:46" s="284" customFormat="1" ht="53.25" customHeight="1">
      <c r="A111" s="606"/>
      <c r="B111" s="290" t="s">
        <v>467</v>
      </c>
      <c r="C111" s="243">
        <v>101</v>
      </c>
      <c r="D111" s="285"/>
      <c r="E111" s="285"/>
      <c r="F111" s="285"/>
      <c r="G111" s="285"/>
      <c r="H111" s="285"/>
      <c r="I111" s="285"/>
      <c r="J111" s="285"/>
      <c r="K111" s="285"/>
      <c r="L111" s="285"/>
      <c r="M111" s="285"/>
      <c r="N111" s="285"/>
      <c r="O111" s="285"/>
      <c r="P111" s="285"/>
      <c r="Q111" s="285"/>
      <c r="R111" s="285"/>
      <c r="S111" s="285"/>
      <c r="T111" s="285"/>
      <c r="U111" s="285"/>
      <c r="V111" s="285"/>
      <c r="W111" s="285"/>
      <c r="X111" s="285"/>
      <c r="Y111" s="285"/>
      <c r="Z111" s="285"/>
      <c r="AA111" s="285"/>
      <c r="AB111" s="285"/>
      <c r="AC111" s="285"/>
      <c r="AD111" s="285"/>
      <c r="AE111" s="285"/>
      <c r="AF111" s="285"/>
      <c r="AG111" s="285"/>
      <c r="AH111" s="285"/>
      <c r="AI111" s="285"/>
      <c r="AJ111" s="285"/>
      <c r="AK111" s="285"/>
      <c r="AL111" s="285"/>
      <c r="AM111" s="285"/>
      <c r="AN111" s="285"/>
      <c r="AO111" s="285"/>
      <c r="AP111" s="285"/>
      <c r="AQ111" s="285"/>
      <c r="AR111" s="285"/>
      <c r="AS111" s="285"/>
      <c r="AT111" s="286"/>
    </row>
    <row r="112" spans="1:46" s="284" customFormat="1" ht="53.25" customHeight="1">
      <c r="A112" s="606"/>
      <c r="B112" s="290" t="s">
        <v>468</v>
      </c>
      <c r="C112" s="243">
        <v>102</v>
      </c>
      <c r="D112" s="285"/>
      <c r="E112" s="285"/>
      <c r="F112" s="285"/>
      <c r="G112" s="285"/>
      <c r="H112" s="285"/>
      <c r="I112" s="285"/>
      <c r="J112" s="285"/>
      <c r="K112" s="285"/>
      <c r="L112" s="285"/>
      <c r="M112" s="285"/>
      <c r="N112" s="285"/>
      <c r="O112" s="285"/>
      <c r="P112" s="285"/>
      <c r="Q112" s="285"/>
      <c r="R112" s="285"/>
      <c r="S112" s="285"/>
      <c r="T112" s="285"/>
      <c r="U112" s="285"/>
      <c r="V112" s="285"/>
      <c r="W112" s="285"/>
      <c r="X112" s="285"/>
      <c r="Y112" s="285"/>
      <c r="Z112" s="285"/>
      <c r="AA112" s="285"/>
      <c r="AB112" s="285"/>
      <c r="AC112" s="285"/>
      <c r="AD112" s="285"/>
      <c r="AE112" s="285"/>
      <c r="AF112" s="285"/>
      <c r="AG112" s="285"/>
      <c r="AH112" s="285"/>
      <c r="AI112" s="285"/>
      <c r="AJ112" s="285"/>
      <c r="AK112" s="285"/>
      <c r="AL112" s="285"/>
      <c r="AM112" s="285"/>
      <c r="AN112" s="285"/>
      <c r="AO112" s="285"/>
      <c r="AP112" s="285"/>
      <c r="AQ112" s="285"/>
      <c r="AR112" s="285"/>
      <c r="AS112" s="285"/>
      <c r="AT112" s="286"/>
    </row>
    <row r="113" spans="1:46" ht="48.75" customHeight="1" thickBot="1">
      <c r="A113" s="607"/>
      <c r="B113" s="291" t="s">
        <v>469</v>
      </c>
      <c r="C113" s="287">
        <v>103</v>
      </c>
      <c r="D113" s="285"/>
      <c r="E113" s="285"/>
      <c r="F113" s="285"/>
      <c r="G113" s="285"/>
      <c r="H113" s="285"/>
      <c r="I113" s="285"/>
      <c r="J113" s="285"/>
      <c r="K113" s="285"/>
      <c r="L113" s="285"/>
      <c r="M113" s="285"/>
      <c r="N113" s="285"/>
      <c r="O113" s="285"/>
      <c r="P113" s="285"/>
      <c r="Q113" s="285"/>
      <c r="R113" s="285"/>
      <c r="S113" s="285"/>
      <c r="T113" s="285"/>
      <c r="U113" s="285"/>
      <c r="V113" s="285"/>
      <c r="W113" s="285"/>
      <c r="X113" s="285"/>
      <c r="Y113" s="285"/>
      <c r="Z113" s="285"/>
      <c r="AA113" s="285"/>
      <c r="AB113" s="285"/>
      <c r="AC113" s="285"/>
      <c r="AD113" s="285"/>
      <c r="AE113" s="285"/>
      <c r="AF113" s="285"/>
      <c r="AG113" s="285"/>
      <c r="AH113" s="285"/>
      <c r="AI113" s="285"/>
      <c r="AJ113" s="285"/>
      <c r="AK113" s="285"/>
      <c r="AL113" s="285"/>
      <c r="AM113" s="285"/>
      <c r="AN113" s="285"/>
      <c r="AO113" s="285"/>
      <c r="AP113" s="285"/>
      <c r="AQ113" s="285"/>
      <c r="AR113" s="285"/>
      <c r="AS113" s="285"/>
      <c r="AT113" s="285"/>
    </row>
    <row r="117" spans="1:22" ht="20.25">
      <c r="A117" s="608" t="s">
        <v>559</v>
      </c>
      <c r="B117" s="608"/>
      <c r="C117" s="608"/>
      <c r="D117" s="608"/>
      <c r="E117" s="608"/>
      <c r="F117" s="608"/>
      <c r="G117" s="608"/>
      <c r="H117" s="608"/>
      <c r="I117" s="608"/>
      <c r="J117" s="608"/>
      <c r="K117" s="608"/>
      <c r="L117" s="608"/>
      <c r="M117" s="608"/>
      <c r="N117" s="608"/>
      <c r="O117" s="608"/>
      <c r="P117" s="608"/>
      <c r="Q117" s="608"/>
      <c r="R117" s="608"/>
      <c r="S117" s="608"/>
      <c r="T117" s="608"/>
      <c r="U117" s="608"/>
      <c r="V117" s="608"/>
    </row>
    <row r="118" spans="1:22" ht="20.25">
      <c r="A118" s="609" t="s">
        <v>560</v>
      </c>
      <c r="B118" s="609"/>
      <c r="C118" s="609"/>
      <c r="D118" s="609"/>
      <c r="E118" s="609"/>
      <c r="F118" s="609"/>
      <c r="G118" s="609"/>
      <c r="H118" s="609"/>
      <c r="I118" s="609"/>
      <c r="J118" s="609"/>
      <c r="K118" s="609"/>
      <c r="L118" s="609"/>
      <c r="M118" s="609"/>
      <c r="N118" s="609"/>
      <c r="O118" s="609"/>
      <c r="P118" s="609"/>
      <c r="Q118" s="609"/>
      <c r="R118" s="609"/>
      <c r="S118" s="609"/>
      <c r="T118" s="609"/>
      <c r="U118" s="609"/>
      <c r="V118" s="609"/>
    </row>
    <row r="119" spans="1:22" ht="20.25">
      <c r="A119" s="610" t="s">
        <v>561</v>
      </c>
      <c r="B119" s="611"/>
      <c r="C119" s="611"/>
      <c r="D119" s="611"/>
      <c r="E119" s="611"/>
      <c r="F119" s="611"/>
      <c r="G119" s="611"/>
      <c r="H119" s="611"/>
      <c r="I119" s="611"/>
      <c r="J119" s="611"/>
      <c r="K119" s="611"/>
      <c r="L119" s="611"/>
      <c r="M119" s="611"/>
      <c r="N119" s="611"/>
      <c r="O119" s="611"/>
      <c r="P119" s="611"/>
      <c r="Q119" s="611"/>
      <c r="R119" s="611"/>
      <c r="S119" s="611"/>
      <c r="T119" s="611"/>
      <c r="U119" s="611"/>
      <c r="V119" s="611"/>
    </row>
  </sheetData>
  <sheetProtection/>
  <mergeCells count="60">
    <mergeCell ref="X7:X8"/>
    <mergeCell ref="W7:W8"/>
    <mergeCell ref="E7:E8"/>
    <mergeCell ref="F7:G7"/>
    <mergeCell ref="H7:H8"/>
    <mergeCell ref="U7:U8"/>
    <mergeCell ref="V7:V8"/>
    <mergeCell ref="O7:O8"/>
    <mergeCell ref="P7:R7"/>
    <mergeCell ref="S7:T7"/>
    <mergeCell ref="A33:A47"/>
    <mergeCell ref="A48:A63"/>
    <mergeCell ref="A64:A78"/>
    <mergeCell ref="A79:A100"/>
    <mergeCell ref="A9:B9"/>
    <mergeCell ref="A10:B10"/>
    <mergeCell ref="A11:A32"/>
    <mergeCell ref="AF5:AG5"/>
    <mergeCell ref="AL5:AL8"/>
    <mergeCell ref="Y7:Y8"/>
    <mergeCell ref="Z7:Z8"/>
    <mergeCell ref="AB6:AB8"/>
    <mergeCell ref="AC6:AC8"/>
    <mergeCell ref="AA6:AA8"/>
    <mergeCell ref="AN6:AN8"/>
    <mergeCell ref="AD6:AD8"/>
    <mergeCell ref="AE6:AE8"/>
    <mergeCell ref="AF6:AF8"/>
    <mergeCell ref="AH5:AH8"/>
    <mergeCell ref="AG6:AG8"/>
    <mergeCell ref="AM6:AM8"/>
    <mergeCell ref="AI5:AI8"/>
    <mergeCell ref="AJ5:AJ8"/>
    <mergeCell ref="AK5:AK8"/>
    <mergeCell ref="AR6:AR8"/>
    <mergeCell ref="AS6:AS8"/>
    <mergeCell ref="AO6:AO8"/>
    <mergeCell ref="AP6:AP8"/>
    <mergeCell ref="AQ6:AQ8"/>
    <mergeCell ref="AT5:AT8"/>
    <mergeCell ref="A3:AT3"/>
    <mergeCell ref="A4:AT4"/>
    <mergeCell ref="A5:B8"/>
    <mergeCell ref="C5:C8"/>
    <mergeCell ref="D5:D8"/>
    <mergeCell ref="E5:U5"/>
    <mergeCell ref="V5:AA5"/>
    <mergeCell ref="AM5:AS5"/>
    <mergeCell ref="AB5:AC5"/>
    <mergeCell ref="AD5:AE5"/>
    <mergeCell ref="A101:A113"/>
    <mergeCell ref="A117:V117"/>
    <mergeCell ref="A118:V118"/>
    <mergeCell ref="A119:V119"/>
    <mergeCell ref="E6:O6"/>
    <mergeCell ref="P6:U6"/>
    <mergeCell ref="V6:Z6"/>
    <mergeCell ref="I7:L7"/>
    <mergeCell ref="M7:M8"/>
    <mergeCell ref="N7:N8"/>
  </mergeCells>
  <printOptions/>
  <pageMargins left="0.31496062992125984" right="0" top="0.7874015748031497" bottom="0.11811023622047245" header="0.31496062992125984" footer="0.31496062992125984"/>
  <pageSetup horizontalDpi="600" verticalDpi="600" orientation="landscape" paperSize="9" scale="29" r:id="rId1"/>
  <rowBreaks count="2" manualBreakCount="2">
    <brk id="47" max="255" man="1"/>
    <brk id="101" max="255" man="1"/>
  </rowBreaks>
  <ignoredErrors>
    <ignoredError sqref="C10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>
    <tabColor indexed="10"/>
  </sheetPr>
  <dimension ref="A1:F61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:IV2"/>
    </sheetView>
  </sheetViews>
  <sheetFormatPr defaultColWidth="9.140625" defaultRowHeight="12.75"/>
  <cols>
    <col min="1" max="1" width="10.7109375" style="281" customWidth="1"/>
    <col min="2" max="2" width="14.8515625" style="302" customWidth="1"/>
    <col min="3" max="3" width="66.28125" style="210" customWidth="1"/>
    <col min="4" max="4" width="67.421875" style="210" customWidth="1"/>
    <col min="5" max="5" width="17.140625" style="210" customWidth="1"/>
    <col min="6" max="6" width="17.8515625" style="4" customWidth="1"/>
    <col min="7" max="16384" width="9.140625" style="4" customWidth="1"/>
  </cols>
  <sheetData>
    <row r="1" spans="1:6" ht="33" customHeight="1">
      <c r="A1" s="304" t="s">
        <v>174</v>
      </c>
      <c r="B1" s="304" t="s">
        <v>175</v>
      </c>
      <c r="C1" s="304" t="s">
        <v>176</v>
      </c>
      <c r="D1" s="304" t="s">
        <v>177</v>
      </c>
      <c r="E1" s="304" t="s">
        <v>226</v>
      </c>
      <c r="F1" s="304" t="s">
        <v>581</v>
      </c>
    </row>
    <row r="2" spans="1:6" s="189" customFormat="1" ht="15.75">
      <c r="A2" s="300">
        <f>IF((SUM('Разделы 1, 2, 3'!C10:N10)=0),"","Неверно!")</f>
      </c>
      <c r="B2" s="303" t="s">
        <v>603</v>
      </c>
      <c r="C2" s="299" t="s">
        <v>604</v>
      </c>
      <c r="D2" s="299" t="s">
        <v>605</v>
      </c>
      <c r="E2" s="299" t="str">
        <f>CONCATENATE(SUM('Разделы 1, 2, 3'!C10:N10),"=",0)</f>
        <v>0=0</v>
      </c>
      <c r="F2" s="299"/>
    </row>
    <row r="3" spans="1:6" s="189" customFormat="1" ht="15.75">
      <c r="A3" s="300">
        <f>IF((SUM('Разделы 1, 2, 3'!D21:I24)=0),"","Неверно!")</f>
      </c>
      <c r="B3" s="303" t="s">
        <v>606</v>
      </c>
      <c r="C3" s="299" t="s">
        <v>607</v>
      </c>
      <c r="D3" s="299" t="s">
        <v>608</v>
      </c>
      <c r="E3" s="299" t="str">
        <f>CONCATENATE(SUM('Разделы 1, 2, 3'!D21:I24),"=",0)</f>
        <v>0=0</v>
      </c>
      <c r="F3" s="299"/>
    </row>
    <row r="4" spans="1:6" s="189" customFormat="1" ht="15.75">
      <c r="A4" s="300">
        <f>IF((SUM('Разделы 5, 6, 7, 8'!E5:E9)=0),"","Неверно!")</f>
      </c>
      <c r="B4" s="303" t="s">
        <v>609</v>
      </c>
      <c r="C4" s="299" t="s">
        <v>610</v>
      </c>
      <c r="D4" s="299" t="s">
        <v>611</v>
      </c>
      <c r="E4" s="299" t="str">
        <f>CONCATENATE(SUM('Разделы 5, 6, 7, 8'!E5:E9),"=",0)</f>
        <v>0=0</v>
      </c>
      <c r="F4" s="299"/>
    </row>
    <row r="5" spans="1:6" s="189" customFormat="1" ht="15.75">
      <c r="A5" s="300">
        <f>IF((SUM('Раздел 4'!F10:AF66)=0),"","Неверно!")</f>
      </c>
      <c r="B5" s="303" t="s">
        <v>612</v>
      </c>
      <c r="C5" s="299" t="s">
        <v>613</v>
      </c>
      <c r="D5" s="299" t="s">
        <v>614</v>
      </c>
      <c r="E5" s="299" t="str">
        <f>CONCATENATE(SUM('Раздел 4'!F10:AF66),"=",0)</f>
        <v>0=0</v>
      </c>
      <c r="F5" s="299"/>
    </row>
    <row r="6" spans="1:6" s="189" customFormat="1" ht="15.75">
      <c r="A6" s="300">
        <f>IF((SUM('Раздел 4'!AG27:AV27)=0),"","Неверно!")</f>
      </c>
      <c r="B6" s="303" t="s">
        <v>615</v>
      </c>
      <c r="C6" s="299" t="s">
        <v>616</v>
      </c>
      <c r="D6" s="299" t="s">
        <v>617</v>
      </c>
      <c r="E6" s="299" t="str">
        <f>CONCATENATE(SUM('Раздел 4'!AG27:AV27),"=",0)</f>
        <v>0=0</v>
      </c>
      <c r="F6" s="299"/>
    </row>
    <row r="7" spans="1:6" s="189" customFormat="1" ht="15.75">
      <c r="A7" s="300">
        <f>IF((SUM('Раздел 4'!AG48:AV48)=0),"","Неверно!")</f>
      </c>
      <c r="B7" s="303" t="s">
        <v>618</v>
      </c>
      <c r="C7" s="299" t="s">
        <v>619</v>
      </c>
      <c r="D7" s="299" t="s">
        <v>620</v>
      </c>
      <c r="E7" s="299" t="str">
        <f>CONCATENATE(SUM('Раздел 4'!AG48:AV48),"=",0)</f>
        <v>0=0</v>
      </c>
      <c r="F7" s="299"/>
    </row>
    <row r="8" spans="1:6" s="189" customFormat="1" ht="15.75">
      <c r="A8" s="300">
        <f>IF((SUM('Раздел 4'!AK10:AL66)=0),"","Неверно!")</f>
      </c>
      <c r="B8" s="303" t="s">
        <v>621</v>
      </c>
      <c r="C8" s="299" t="s">
        <v>622</v>
      </c>
      <c r="D8" s="299" t="s">
        <v>623</v>
      </c>
      <c r="E8" s="299" t="str">
        <f>CONCATENATE(SUM('Раздел 4'!AK10:AL66),"=",0)</f>
        <v>0=0</v>
      </c>
      <c r="F8" s="299"/>
    </row>
    <row r="9" spans="1:6" s="189" customFormat="1" ht="15.75">
      <c r="A9" s="300">
        <f>IF((SUM('Раздел 4'!AO10:AU66)=0),"","Неверно!")</f>
      </c>
      <c r="B9" s="303" t="s">
        <v>624</v>
      </c>
      <c r="C9" s="299" t="s">
        <v>625</v>
      </c>
      <c r="D9" s="299" t="s">
        <v>626</v>
      </c>
      <c r="E9" s="299" t="str">
        <f>CONCATENATE(SUM('Раздел 4'!AO10:AU66),"=",0)</f>
        <v>0=0</v>
      </c>
      <c r="F9" s="299"/>
    </row>
    <row r="10" spans="1:6" s="189" customFormat="1" ht="15.75">
      <c r="A10" s="300">
        <f>IF((SUM('Разделы 5, 6, 7, 8'!E16:E16)=0),"","Неверно!")</f>
      </c>
      <c r="B10" s="303" t="s">
        <v>627</v>
      </c>
      <c r="C10" s="299" t="s">
        <v>628</v>
      </c>
      <c r="D10" s="299" t="s">
        <v>629</v>
      </c>
      <c r="E10" s="299" t="str">
        <f>CONCATENATE(SUM('Разделы 5, 6, 7, 8'!E16:E16),"=",0)</f>
        <v>0=0</v>
      </c>
      <c r="F10" s="299"/>
    </row>
    <row r="11" spans="1:6" s="189" customFormat="1" ht="15.75">
      <c r="A11" s="300">
        <f>IF((SUM('Разделы 5, 6, 7, 8'!E18:E20)=0),"","Неверно!")</f>
      </c>
      <c r="B11" s="303" t="s">
        <v>630</v>
      </c>
      <c r="C11" s="299" t="s">
        <v>631</v>
      </c>
      <c r="D11" s="299" t="s">
        <v>632</v>
      </c>
      <c r="E11" s="299" t="str">
        <f>CONCATENATE(SUM('Разделы 5, 6, 7, 8'!E18:E20),"=",0)</f>
        <v>0=0</v>
      </c>
      <c r="F11" s="299"/>
    </row>
    <row r="12" spans="1:6" s="189" customFormat="1" ht="15.75">
      <c r="A12" s="300">
        <f>IF((SUM('Разделы 5, 6, 7, 8'!D42:D43)=0),"","Неверно!")</f>
      </c>
      <c r="B12" s="303" t="s">
        <v>633</v>
      </c>
      <c r="C12" s="299" t="s">
        <v>634</v>
      </c>
      <c r="D12" s="299" t="s">
        <v>635</v>
      </c>
      <c r="E12" s="299" t="str">
        <f>CONCATENATE(SUM('Разделы 5, 6, 7, 8'!D42:D43),"=",0)</f>
        <v>0=0</v>
      </c>
      <c r="F12" s="299"/>
    </row>
    <row r="13" spans="1:6" s="189" customFormat="1" ht="31.5">
      <c r="A13" s="300">
        <f>IF((SUM('Раздел 4'!AV10:AV10)&gt;=SUM('Раздел 4'!AV55:AV58)),"","Неверно!")</f>
      </c>
      <c r="B13" s="303" t="s">
        <v>636</v>
      </c>
      <c r="C13" s="299" t="s">
        <v>637</v>
      </c>
      <c r="D13" s="299" t="s">
        <v>401</v>
      </c>
      <c r="E13" s="299" t="str">
        <f>CONCATENATE(SUM('Раздел 4'!AV10:AV10),"&gt;=",SUM('Раздел 4'!AV55:AV58))</f>
        <v>3&gt;=3</v>
      </c>
      <c r="F13" s="299"/>
    </row>
    <row r="14" spans="1:6" s="189" customFormat="1" ht="31.5">
      <c r="A14" s="300">
        <f>IF((SUM('Разделы 5, 6, 7, 8'!E39:E40)&lt;=SUM('Раздел 4'!U10:U10)),"","Неверно!")</f>
      </c>
      <c r="B14" s="303" t="s">
        <v>638</v>
      </c>
      <c r="C14" s="299" t="s">
        <v>639</v>
      </c>
      <c r="D14" s="299" t="s">
        <v>397</v>
      </c>
      <c r="E14" s="299" t="str">
        <f>CONCATENATE(SUM('Разделы 5, 6, 7, 8'!E39:E40),"&lt;=",SUM('Раздел 4'!U10:U10))</f>
        <v>0&lt;=0</v>
      </c>
      <c r="F14" s="299"/>
    </row>
    <row r="15" spans="1:6" s="189" customFormat="1" ht="31.5">
      <c r="A15" s="300">
        <f>IF((SUM('Разделы 5, 6, 7, 8'!E37:E38)&lt;=SUM('Раздел 4'!N10:N10)),"","Неверно!")</f>
      </c>
      <c r="B15" s="303" t="s">
        <v>640</v>
      </c>
      <c r="C15" s="299" t="s">
        <v>641</v>
      </c>
      <c r="D15" s="299" t="s">
        <v>396</v>
      </c>
      <c r="E15" s="299" t="str">
        <f>CONCATENATE(SUM('Разделы 5, 6, 7, 8'!E37:E38),"&lt;=",SUM('Раздел 4'!N10:N10))</f>
        <v>0&lt;=0</v>
      </c>
      <c r="F15" s="299"/>
    </row>
    <row r="16" spans="1:6" s="189" customFormat="1" ht="15.75">
      <c r="A16" s="300">
        <f>IF((SUM('Разделы 1, 2, 3'!C32:C32)=SUM('Разделы 1, 2, 3'!C33:C37)),"","Неверно!")</f>
      </c>
      <c r="B16" s="303" t="s">
        <v>642</v>
      </c>
      <c r="C16" s="299" t="s">
        <v>643</v>
      </c>
      <c r="D16" s="299" t="s">
        <v>395</v>
      </c>
      <c r="E16" s="299" t="str">
        <f>CONCATENATE(SUM('Разделы 1, 2, 3'!C32:C32),"=",SUM('Разделы 1, 2, 3'!C33:C37))</f>
        <v>0=0</v>
      </c>
      <c r="F16" s="299"/>
    </row>
    <row r="17" spans="1:6" s="189" customFormat="1" ht="15.75">
      <c r="A17" s="300">
        <f>IF((SUM('Разделы 1, 2, 3'!D32:D32)=SUM('Разделы 1, 2, 3'!D33:D37)),"","Неверно!")</f>
      </c>
      <c r="B17" s="303" t="s">
        <v>642</v>
      </c>
      <c r="C17" s="299" t="s">
        <v>644</v>
      </c>
      <c r="D17" s="299" t="s">
        <v>395</v>
      </c>
      <c r="E17" s="299" t="str">
        <f>CONCATENATE(SUM('Разделы 1, 2, 3'!D32:D32),"=",SUM('Разделы 1, 2, 3'!D33:D37))</f>
        <v>0=0</v>
      </c>
      <c r="F17" s="299"/>
    </row>
    <row r="18" spans="1:6" s="189" customFormat="1" ht="15.75">
      <c r="A18" s="300">
        <f>IF((SUM('Разделы 1, 2, 3'!E32:E32)=SUM('Разделы 1, 2, 3'!E33:E37)),"","Неверно!")</f>
      </c>
      <c r="B18" s="303" t="s">
        <v>642</v>
      </c>
      <c r="C18" s="299" t="s">
        <v>645</v>
      </c>
      <c r="D18" s="299" t="s">
        <v>395</v>
      </c>
      <c r="E18" s="299" t="str">
        <f>CONCATENATE(SUM('Разделы 1, 2, 3'!E32:E32),"=",SUM('Разделы 1, 2, 3'!E33:E37))</f>
        <v>0=0</v>
      </c>
      <c r="F18" s="299"/>
    </row>
    <row r="19" spans="1:6" s="189" customFormat="1" ht="15.75">
      <c r="A19" s="300">
        <f>IF((SUM('Разделы 1, 2, 3'!F32:F32)=SUM('Разделы 1, 2, 3'!F33:F37)),"","Неверно!")</f>
      </c>
      <c r="B19" s="303" t="s">
        <v>642</v>
      </c>
      <c r="C19" s="299" t="s">
        <v>646</v>
      </c>
      <c r="D19" s="299" t="s">
        <v>395</v>
      </c>
      <c r="E19" s="299" t="str">
        <f>CONCATENATE(SUM('Разделы 1, 2, 3'!F32:F32),"=",SUM('Разделы 1, 2, 3'!F33:F37))</f>
        <v>0=0</v>
      </c>
      <c r="F19" s="299"/>
    </row>
    <row r="20" spans="1:6" s="189" customFormat="1" ht="15.75">
      <c r="A20" s="300">
        <f>IF((SUM('Разделы 1, 2, 3'!G32:G32)=SUM('Разделы 1, 2, 3'!G33:G37)),"","Неверно!")</f>
      </c>
      <c r="B20" s="303" t="s">
        <v>642</v>
      </c>
      <c r="C20" s="299" t="s">
        <v>647</v>
      </c>
      <c r="D20" s="299" t="s">
        <v>395</v>
      </c>
      <c r="E20" s="299" t="str">
        <f>CONCATENATE(SUM('Разделы 1, 2, 3'!G32:G32),"=",SUM('Разделы 1, 2, 3'!G33:G37))</f>
        <v>0=0</v>
      </c>
      <c r="F20" s="299"/>
    </row>
    <row r="21" spans="1:6" s="189" customFormat="1" ht="15.75">
      <c r="A21" s="300">
        <f>IF((SUM('Разделы 1, 2, 3'!H32:H32)=SUM('Разделы 1, 2, 3'!H33:H37)),"","Неверно!")</f>
      </c>
      <c r="B21" s="303" t="s">
        <v>642</v>
      </c>
      <c r="C21" s="299" t="s">
        <v>648</v>
      </c>
      <c r="D21" s="299" t="s">
        <v>395</v>
      </c>
      <c r="E21" s="299" t="str">
        <f>CONCATENATE(SUM('Разделы 1, 2, 3'!H32:H32),"=",SUM('Разделы 1, 2, 3'!H33:H37))</f>
        <v>0=0</v>
      </c>
      <c r="F21" s="299"/>
    </row>
    <row r="22" spans="1:6" s="189" customFormat="1" ht="31.5">
      <c r="A22" s="300">
        <f>IF((SUM('Раздел 4'!AI10:AI10)&gt;=SUM('Раздел 4'!AI55:AI58)),"","Неверно!")</f>
      </c>
      <c r="B22" s="303" t="s">
        <v>649</v>
      </c>
      <c r="C22" s="299" t="s">
        <v>650</v>
      </c>
      <c r="D22" s="299" t="s">
        <v>394</v>
      </c>
      <c r="E22" s="299" t="str">
        <f>CONCATENATE(SUM('Раздел 4'!AI10:AI10),"&gt;=",SUM('Раздел 4'!AI55:AI58))</f>
        <v>1&gt;=1</v>
      </c>
      <c r="F22" s="299"/>
    </row>
    <row r="23" spans="1:6" s="189" customFormat="1" ht="15.75">
      <c r="A23" s="300">
        <f>IF((SUM('Раздел 4'!AG10:AG10)=SUM('Раздел 4'!AG55:AG58)),"","Неверно!")</f>
      </c>
      <c r="B23" s="303" t="s">
        <v>651</v>
      </c>
      <c r="C23" s="299" t="s">
        <v>652</v>
      </c>
      <c r="D23" s="299" t="s">
        <v>653</v>
      </c>
      <c r="E23" s="299" t="str">
        <f>CONCATENATE(SUM('Раздел 4'!AG10:AG10),"=",SUM('Раздел 4'!AG55:AG58))</f>
        <v>2=2</v>
      </c>
      <c r="F23" s="299"/>
    </row>
    <row r="24" spans="1:6" s="189" customFormat="1" ht="15.75">
      <c r="A24" s="300">
        <f>IF((SUM('Раздел 4'!AH10:AH10)=SUM('Раздел 4'!AH55:AH58)),"","Неверно!")</f>
      </c>
      <c r="B24" s="303" t="s">
        <v>651</v>
      </c>
      <c r="C24" s="299" t="s">
        <v>654</v>
      </c>
      <c r="D24" s="299" t="s">
        <v>653</v>
      </c>
      <c r="E24" s="299" t="str">
        <f>CONCATENATE(SUM('Раздел 4'!AH10:AH10),"=",SUM('Раздел 4'!AH55:AH58))</f>
        <v>0=0</v>
      </c>
      <c r="F24" s="299"/>
    </row>
    <row r="25" spans="1:6" s="189" customFormat="1" ht="31.5">
      <c r="A25" s="300">
        <f>IF((SUM('Разделы 5, 6, 7, 8'!E11:E11)=SUM('Разделы 5, 6, 7, 8'!P9:P9)+SUM('Разделы 5, 6, 7, 8'!P26:P26)),"","Неверно!")</f>
      </c>
      <c r="B25" s="303" t="s">
        <v>655</v>
      </c>
      <c r="C25" s="299" t="s">
        <v>656</v>
      </c>
      <c r="D25" s="299" t="s">
        <v>239</v>
      </c>
      <c r="E25" s="299" t="str">
        <f>CONCATENATE(SUM('Разделы 5, 6, 7, 8'!E11:E11),"=",SUM('Разделы 5, 6, 7, 8'!P9:P9),"+",SUM('Разделы 5, 6, 7, 8'!P26:P26))</f>
        <v>1=0+1</v>
      </c>
      <c r="F25" s="299"/>
    </row>
    <row r="26" spans="1:6" s="189" customFormat="1" ht="15.75">
      <c r="A26" s="300">
        <f>IF((SUM('Раздел 4'!AG59:AG59)&lt;=SUM('Раздел 4'!AG10:AG10)),"","Неверно!")</f>
      </c>
      <c r="B26" s="303" t="s">
        <v>657</v>
      </c>
      <c r="C26" s="299" t="s">
        <v>658</v>
      </c>
      <c r="D26" s="299" t="s">
        <v>659</v>
      </c>
      <c r="E26" s="299" t="str">
        <f>CONCATENATE(SUM('Раздел 4'!AG59:AG59),"&lt;=",SUM('Раздел 4'!AG10:AG10))</f>
        <v>0&lt;=2</v>
      </c>
      <c r="F26" s="299"/>
    </row>
    <row r="27" spans="1:6" s="189" customFormat="1" ht="15.75">
      <c r="A27" s="300">
        <f>IF((SUM('Раздел 4'!AH59:AH59)&lt;=SUM('Раздел 4'!AH10:AH10)),"","Неверно!")</f>
      </c>
      <c r="B27" s="303" t="s">
        <v>657</v>
      </c>
      <c r="C27" s="299" t="s">
        <v>660</v>
      </c>
      <c r="D27" s="299" t="s">
        <v>659</v>
      </c>
      <c r="E27" s="299" t="str">
        <f>CONCATENATE(SUM('Раздел 4'!AH59:AH59),"&lt;=",SUM('Раздел 4'!AH10:AH10))</f>
        <v>0&lt;=0</v>
      </c>
      <c r="F27" s="299"/>
    </row>
    <row r="28" spans="1:6" s="189" customFormat="1" ht="15.75">
      <c r="A28" s="300">
        <f>IF((SUM('Раздел 4'!AI59:AI59)&lt;=SUM('Раздел 4'!AI10:AI10)),"","Неверно!")</f>
      </c>
      <c r="B28" s="303" t="s">
        <v>657</v>
      </c>
      <c r="C28" s="299" t="s">
        <v>661</v>
      </c>
      <c r="D28" s="299" t="s">
        <v>659</v>
      </c>
      <c r="E28" s="299" t="str">
        <f>CONCATENATE(SUM('Раздел 4'!AI59:AI59),"&lt;=",SUM('Раздел 4'!AI10:AI10))</f>
        <v>0&lt;=1</v>
      </c>
      <c r="F28" s="299"/>
    </row>
    <row r="29" spans="1:6" s="189" customFormat="1" ht="15.75">
      <c r="A29" s="300">
        <f>IF((SUM('Раздел 4'!AJ59:AJ59)&lt;=SUM('Раздел 4'!AJ10:AJ10)),"","Неверно!")</f>
      </c>
      <c r="B29" s="303" t="s">
        <v>657</v>
      </c>
      <c r="C29" s="299" t="s">
        <v>662</v>
      </c>
      <c r="D29" s="299" t="s">
        <v>659</v>
      </c>
      <c r="E29" s="299" t="str">
        <f>CONCATENATE(SUM('Раздел 4'!AJ59:AJ59),"&lt;=",SUM('Раздел 4'!AJ10:AJ10))</f>
        <v>0&lt;=0</v>
      </c>
      <c r="F29" s="299"/>
    </row>
    <row r="30" spans="1:6" s="189" customFormat="1" ht="15.75">
      <c r="A30" s="300">
        <f>IF((SUM('Раздел 4'!AK59:AK59)&lt;=SUM('Раздел 4'!AK10:AK10)),"","Неверно!")</f>
      </c>
      <c r="B30" s="303" t="s">
        <v>657</v>
      </c>
      <c r="C30" s="299" t="s">
        <v>663</v>
      </c>
      <c r="D30" s="299" t="s">
        <v>659</v>
      </c>
      <c r="E30" s="299" t="str">
        <f>CONCATENATE(SUM('Раздел 4'!AK59:AK59),"&lt;=",SUM('Раздел 4'!AK10:AK10))</f>
        <v>0&lt;=0</v>
      </c>
      <c r="F30" s="299"/>
    </row>
    <row r="31" spans="1:6" s="189" customFormat="1" ht="15.75">
      <c r="A31" s="300">
        <f>IF((SUM('Раздел 4'!AL59:AL59)&lt;=SUM('Раздел 4'!AL10:AL10)),"","Неверно!")</f>
      </c>
      <c r="B31" s="303" t="s">
        <v>657</v>
      </c>
      <c r="C31" s="299" t="s">
        <v>664</v>
      </c>
      <c r="D31" s="299" t="s">
        <v>659</v>
      </c>
      <c r="E31" s="299" t="str">
        <f>CONCATENATE(SUM('Раздел 4'!AL59:AL59),"&lt;=",SUM('Раздел 4'!AL10:AL10))</f>
        <v>0&lt;=0</v>
      </c>
      <c r="F31" s="299"/>
    </row>
    <row r="32" spans="1:6" s="189" customFormat="1" ht="15.75">
      <c r="A32" s="300">
        <f>IF((SUM('Раздел 4'!AM59:AM59)&lt;=SUM('Раздел 4'!AM10:AM10)),"","Неверно!")</f>
      </c>
      <c r="B32" s="303" t="s">
        <v>657</v>
      </c>
      <c r="C32" s="299" t="s">
        <v>665</v>
      </c>
      <c r="D32" s="299" t="s">
        <v>659</v>
      </c>
      <c r="E32" s="299" t="str">
        <f>CONCATENATE(SUM('Раздел 4'!AM59:AM59),"&lt;=",SUM('Раздел 4'!AM10:AM10))</f>
        <v>0&lt;=58</v>
      </c>
      <c r="F32" s="299"/>
    </row>
    <row r="33" spans="1:6" s="189" customFormat="1" ht="15.75">
      <c r="A33" s="300">
        <f>IF((SUM('Раздел 4'!AN59:AN59)&lt;=SUM('Раздел 4'!AN10:AN10)),"","Неверно!")</f>
      </c>
      <c r="B33" s="303" t="s">
        <v>657</v>
      </c>
      <c r="C33" s="299" t="s">
        <v>666</v>
      </c>
      <c r="D33" s="299" t="s">
        <v>659</v>
      </c>
      <c r="E33" s="299" t="str">
        <f>CONCATENATE(SUM('Раздел 4'!AN59:AN59),"&lt;=",SUM('Раздел 4'!AN10:AN10))</f>
        <v>0&lt;=61</v>
      </c>
      <c r="F33" s="299"/>
    </row>
    <row r="34" spans="1:6" s="189" customFormat="1" ht="15.75">
      <c r="A34" s="300">
        <f>IF((SUM('Раздел 4'!AO59:AO59)&lt;=SUM('Раздел 4'!AO10:AO10)),"","Неверно!")</f>
      </c>
      <c r="B34" s="303" t="s">
        <v>657</v>
      </c>
      <c r="C34" s="299" t="s">
        <v>667</v>
      </c>
      <c r="D34" s="299" t="s">
        <v>659</v>
      </c>
      <c r="E34" s="299" t="str">
        <f>CONCATENATE(SUM('Раздел 4'!AO59:AO59),"&lt;=",SUM('Раздел 4'!AO10:AO10))</f>
        <v>0&lt;=0</v>
      </c>
      <c r="F34" s="299"/>
    </row>
    <row r="35" spans="1:6" s="189" customFormat="1" ht="15.75">
      <c r="A35" s="300">
        <f>IF((SUM('Раздел 4'!AP59:AP59)&lt;=SUM('Раздел 4'!AP10:AP10)),"","Неверно!")</f>
      </c>
      <c r="B35" s="303" t="s">
        <v>657</v>
      </c>
      <c r="C35" s="299" t="s">
        <v>668</v>
      </c>
      <c r="D35" s="299" t="s">
        <v>659</v>
      </c>
      <c r="E35" s="299" t="str">
        <f>CONCATENATE(SUM('Раздел 4'!AP59:AP59),"&lt;=",SUM('Раздел 4'!AP10:AP10))</f>
        <v>0&lt;=0</v>
      </c>
      <c r="F35" s="299"/>
    </row>
    <row r="36" spans="1:6" s="189" customFormat="1" ht="15.75">
      <c r="A36" s="300">
        <f>IF((SUM('Раздел 4'!AQ59:AQ59)&lt;=SUM('Раздел 4'!AQ10:AQ10)),"","Неверно!")</f>
      </c>
      <c r="B36" s="303" t="s">
        <v>657</v>
      </c>
      <c r="C36" s="299" t="s">
        <v>669</v>
      </c>
      <c r="D36" s="299" t="s">
        <v>659</v>
      </c>
      <c r="E36" s="299" t="str">
        <f>CONCATENATE(SUM('Раздел 4'!AQ59:AQ59),"&lt;=",SUM('Раздел 4'!AQ10:AQ10))</f>
        <v>0&lt;=0</v>
      </c>
      <c r="F36" s="299"/>
    </row>
    <row r="37" spans="1:6" s="189" customFormat="1" ht="15.75">
      <c r="A37" s="300">
        <f>IF((SUM('Раздел 4'!AR59:AR59)&lt;=SUM('Раздел 4'!AR10:AR10)),"","Неверно!")</f>
      </c>
      <c r="B37" s="303" t="s">
        <v>657</v>
      </c>
      <c r="C37" s="299" t="s">
        <v>670</v>
      </c>
      <c r="D37" s="299" t="s">
        <v>659</v>
      </c>
      <c r="E37" s="299" t="str">
        <f>CONCATENATE(SUM('Раздел 4'!AR59:AR59),"&lt;=",SUM('Раздел 4'!AR10:AR10))</f>
        <v>0&lt;=0</v>
      </c>
      <c r="F37" s="299"/>
    </row>
    <row r="38" spans="1:6" s="189" customFormat="1" ht="15.75">
      <c r="A38" s="300">
        <f>IF((SUM('Раздел 4'!AS59:AS59)&lt;=SUM('Раздел 4'!AS10:AS10)),"","Неверно!")</f>
      </c>
      <c r="B38" s="303" t="s">
        <v>657</v>
      </c>
      <c r="C38" s="299" t="s">
        <v>671</v>
      </c>
      <c r="D38" s="299" t="s">
        <v>659</v>
      </c>
      <c r="E38" s="299" t="str">
        <f>CONCATENATE(SUM('Раздел 4'!AS59:AS59),"&lt;=",SUM('Раздел 4'!AS10:AS10))</f>
        <v>0&lt;=0</v>
      </c>
      <c r="F38" s="299"/>
    </row>
    <row r="39" spans="1:6" s="189" customFormat="1" ht="15.75">
      <c r="A39" s="300">
        <f>IF((SUM('Раздел 4'!AT59:AT59)&lt;=SUM('Раздел 4'!AT10:AT10)),"","Неверно!")</f>
      </c>
      <c r="B39" s="303" t="s">
        <v>657</v>
      </c>
      <c r="C39" s="299" t="s">
        <v>672</v>
      </c>
      <c r="D39" s="299" t="s">
        <v>659</v>
      </c>
      <c r="E39" s="299" t="str">
        <f>CONCATENATE(SUM('Раздел 4'!AT59:AT59),"&lt;=",SUM('Раздел 4'!AT10:AT10))</f>
        <v>0&lt;=0</v>
      </c>
      <c r="F39" s="299"/>
    </row>
    <row r="40" spans="1:6" s="189" customFormat="1" ht="15.75">
      <c r="A40" s="300">
        <f>IF((SUM('Раздел 4'!AU59:AU59)&lt;=SUM('Раздел 4'!AU10:AU10)),"","Неверно!")</f>
      </c>
      <c r="B40" s="303" t="s">
        <v>657</v>
      </c>
      <c r="C40" s="299" t="s">
        <v>673</v>
      </c>
      <c r="D40" s="299" t="s">
        <v>659</v>
      </c>
      <c r="E40" s="299" t="str">
        <f>CONCATENATE(SUM('Раздел 4'!AU59:AU59),"&lt;=",SUM('Раздел 4'!AU10:AU10))</f>
        <v>0&lt;=0</v>
      </c>
      <c r="F40" s="299"/>
    </row>
    <row r="41" spans="1:6" s="189" customFormat="1" ht="15.75">
      <c r="A41" s="300">
        <f>IF((SUM('Раздел 4'!AV59:AV59)&lt;=SUM('Раздел 4'!AV10:AV10)),"","Неверно!")</f>
      </c>
      <c r="B41" s="303" t="s">
        <v>657</v>
      </c>
      <c r="C41" s="299" t="s">
        <v>674</v>
      </c>
      <c r="D41" s="299" t="s">
        <v>659</v>
      </c>
      <c r="E41" s="299" t="str">
        <f>CONCATENATE(SUM('Раздел 4'!AV59:AV59),"&lt;=",SUM('Раздел 4'!AV10:AV10))</f>
        <v>0&lt;=3</v>
      </c>
      <c r="F41" s="299"/>
    </row>
    <row r="42" spans="1:6" s="189" customFormat="1" ht="31.5">
      <c r="A42" s="300">
        <f>IF((SUM('Раздел 4'!AG60:AG60)&lt;=SUM('Раздел 4'!AG59:AG59)),"","Неверно!")</f>
      </c>
      <c r="B42" s="303" t="s">
        <v>675</v>
      </c>
      <c r="C42" s="299" t="s">
        <v>676</v>
      </c>
      <c r="D42" s="299" t="s">
        <v>677</v>
      </c>
      <c r="E42" s="299" t="str">
        <f>CONCATENATE(SUM('Раздел 4'!AG60:AG60),"&lt;=",SUM('Раздел 4'!AG59:AG59))</f>
        <v>0&lt;=0</v>
      </c>
      <c r="F42" s="299"/>
    </row>
    <row r="43" spans="1:6" s="189" customFormat="1" ht="31.5">
      <c r="A43" s="300">
        <f>IF((SUM('Раздел 4'!AH60:AH60)&lt;=SUM('Раздел 4'!AH59:AH59)),"","Неверно!")</f>
      </c>
      <c r="B43" s="303" t="s">
        <v>675</v>
      </c>
      <c r="C43" s="299" t="s">
        <v>678</v>
      </c>
      <c r="D43" s="299" t="s">
        <v>677</v>
      </c>
      <c r="E43" s="299" t="str">
        <f>CONCATENATE(SUM('Раздел 4'!AH60:AH60),"&lt;=",SUM('Раздел 4'!AH59:AH59))</f>
        <v>0&lt;=0</v>
      </c>
      <c r="F43" s="299"/>
    </row>
    <row r="44" spans="1:6" s="189" customFormat="1" ht="31.5">
      <c r="A44" s="300">
        <f>IF((SUM('Раздел 4'!AI60:AI60)&lt;=SUM('Раздел 4'!AI59:AI59)),"","Неверно!")</f>
      </c>
      <c r="B44" s="303" t="s">
        <v>675</v>
      </c>
      <c r="C44" s="299" t="s">
        <v>679</v>
      </c>
      <c r="D44" s="299" t="s">
        <v>677</v>
      </c>
      <c r="E44" s="299" t="str">
        <f>CONCATENATE(SUM('Раздел 4'!AI60:AI60),"&lt;=",SUM('Раздел 4'!AI59:AI59))</f>
        <v>0&lt;=0</v>
      </c>
      <c r="F44" s="299"/>
    </row>
    <row r="45" spans="1:6" s="189" customFormat="1" ht="31.5">
      <c r="A45" s="300">
        <f>IF((SUM('Раздел 4'!AJ60:AJ60)&lt;=SUM('Раздел 4'!AJ59:AJ59)),"","Неверно!")</f>
      </c>
      <c r="B45" s="303" t="s">
        <v>675</v>
      </c>
      <c r="C45" s="299" t="s">
        <v>680</v>
      </c>
      <c r="D45" s="299" t="s">
        <v>677</v>
      </c>
      <c r="E45" s="299" t="str">
        <f>CONCATENATE(SUM('Раздел 4'!AJ60:AJ60),"&lt;=",SUM('Раздел 4'!AJ59:AJ59))</f>
        <v>0&lt;=0</v>
      </c>
      <c r="F45" s="299"/>
    </row>
    <row r="46" spans="1:6" s="189" customFormat="1" ht="31.5">
      <c r="A46" s="300">
        <f>IF((SUM('Раздел 4'!AK60:AK60)&lt;=SUM('Раздел 4'!AK59:AK59)),"","Неверно!")</f>
      </c>
      <c r="B46" s="303" t="s">
        <v>675</v>
      </c>
      <c r="C46" s="299" t="s">
        <v>681</v>
      </c>
      <c r="D46" s="299" t="s">
        <v>677</v>
      </c>
      <c r="E46" s="299" t="str">
        <f>CONCATENATE(SUM('Раздел 4'!AK60:AK60),"&lt;=",SUM('Раздел 4'!AK59:AK59))</f>
        <v>0&lt;=0</v>
      </c>
      <c r="F46" s="299"/>
    </row>
    <row r="47" spans="1:6" s="189" customFormat="1" ht="31.5">
      <c r="A47" s="300">
        <f>IF((SUM('Раздел 4'!AL60:AL60)&lt;=SUM('Раздел 4'!AL59:AL59)),"","Неверно!")</f>
      </c>
      <c r="B47" s="303" t="s">
        <v>675</v>
      </c>
      <c r="C47" s="299" t="s">
        <v>682</v>
      </c>
      <c r="D47" s="299" t="s">
        <v>677</v>
      </c>
      <c r="E47" s="299" t="str">
        <f>CONCATENATE(SUM('Раздел 4'!AL60:AL60),"&lt;=",SUM('Раздел 4'!AL59:AL59))</f>
        <v>0&lt;=0</v>
      </c>
      <c r="F47" s="299"/>
    </row>
    <row r="48" spans="1:6" s="189" customFormat="1" ht="31.5">
      <c r="A48" s="300">
        <f>IF((SUM('Раздел 4'!AM60:AM60)&lt;=SUM('Раздел 4'!AM59:AM59)),"","Неверно!")</f>
      </c>
      <c r="B48" s="303" t="s">
        <v>675</v>
      </c>
      <c r="C48" s="299" t="s">
        <v>683</v>
      </c>
      <c r="D48" s="299" t="s">
        <v>677</v>
      </c>
      <c r="E48" s="299" t="str">
        <f>CONCATENATE(SUM('Раздел 4'!AM60:AM60),"&lt;=",SUM('Раздел 4'!AM59:AM59))</f>
        <v>0&lt;=0</v>
      </c>
      <c r="F48" s="299"/>
    </row>
    <row r="49" spans="1:6" s="189" customFormat="1" ht="31.5">
      <c r="A49" s="300">
        <f>IF((SUM('Раздел 4'!AN60:AN60)&lt;=SUM('Раздел 4'!AN59:AN59)),"","Неверно!")</f>
      </c>
      <c r="B49" s="303" t="s">
        <v>675</v>
      </c>
      <c r="C49" s="299" t="s">
        <v>684</v>
      </c>
      <c r="D49" s="299" t="s">
        <v>677</v>
      </c>
      <c r="E49" s="299" t="str">
        <f>CONCATENATE(SUM('Раздел 4'!AN60:AN60),"&lt;=",SUM('Раздел 4'!AN59:AN59))</f>
        <v>0&lt;=0</v>
      </c>
      <c r="F49" s="299"/>
    </row>
    <row r="50" spans="1:6" s="189" customFormat="1" ht="31.5">
      <c r="A50" s="300">
        <f>IF((SUM('Раздел 4'!AO60:AO60)&lt;=SUM('Раздел 4'!AO59:AO59)),"","Неверно!")</f>
      </c>
      <c r="B50" s="303" t="s">
        <v>675</v>
      </c>
      <c r="C50" s="299" t="s">
        <v>685</v>
      </c>
      <c r="D50" s="299" t="s">
        <v>677</v>
      </c>
      <c r="E50" s="299" t="str">
        <f>CONCATENATE(SUM('Раздел 4'!AO60:AO60),"&lt;=",SUM('Раздел 4'!AO59:AO59))</f>
        <v>0&lt;=0</v>
      </c>
      <c r="F50" s="299"/>
    </row>
    <row r="51" spans="1:6" s="189" customFormat="1" ht="31.5">
      <c r="A51" s="300">
        <f>IF((SUM('Раздел 4'!AP60:AP60)&lt;=SUM('Раздел 4'!AP59:AP59)),"","Неверно!")</f>
      </c>
      <c r="B51" s="303" t="s">
        <v>675</v>
      </c>
      <c r="C51" s="299" t="s">
        <v>686</v>
      </c>
      <c r="D51" s="299" t="s">
        <v>677</v>
      </c>
      <c r="E51" s="299" t="str">
        <f>CONCATENATE(SUM('Раздел 4'!AP60:AP60),"&lt;=",SUM('Раздел 4'!AP59:AP59))</f>
        <v>0&lt;=0</v>
      </c>
      <c r="F51" s="299"/>
    </row>
    <row r="52" spans="1:6" s="189" customFormat="1" ht="31.5">
      <c r="A52" s="300">
        <f>IF((SUM('Раздел 4'!AQ60:AQ60)&lt;=SUM('Раздел 4'!AQ59:AQ59)),"","Неверно!")</f>
      </c>
      <c r="B52" s="303" t="s">
        <v>675</v>
      </c>
      <c r="C52" s="299" t="s">
        <v>687</v>
      </c>
      <c r="D52" s="299" t="s">
        <v>677</v>
      </c>
      <c r="E52" s="299" t="str">
        <f>CONCATENATE(SUM('Раздел 4'!AQ60:AQ60),"&lt;=",SUM('Раздел 4'!AQ59:AQ59))</f>
        <v>0&lt;=0</v>
      </c>
      <c r="F52" s="299"/>
    </row>
    <row r="53" spans="1:6" s="189" customFormat="1" ht="31.5">
      <c r="A53" s="300">
        <f>IF((SUM('Раздел 4'!AR60:AR60)&lt;=SUM('Раздел 4'!AR59:AR59)),"","Неверно!")</f>
      </c>
      <c r="B53" s="303" t="s">
        <v>675</v>
      </c>
      <c r="C53" s="299" t="s">
        <v>688</v>
      </c>
      <c r="D53" s="299" t="s">
        <v>677</v>
      </c>
      <c r="E53" s="299" t="str">
        <f>CONCATENATE(SUM('Раздел 4'!AR60:AR60),"&lt;=",SUM('Раздел 4'!AR59:AR59))</f>
        <v>0&lt;=0</v>
      </c>
      <c r="F53" s="299"/>
    </row>
    <row r="54" spans="1:6" s="189" customFormat="1" ht="31.5">
      <c r="A54" s="300">
        <f>IF((SUM('Раздел 4'!AS60:AS60)&lt;=SUM('Раздел 4'!AS59:AS59)),"","Неверно!")</f>
      </c>
      <c r="B54" s="303" t="s">
        <v>675</v>
      </c>
      <c r="C54" s="299" t="s">
        <v>689</v>
      </c>
      <c r="D54" s="299" t="s">
        <v>677</v>
      </c>
      <c r="E54" s="299" t="str">
        <f>CONCATENATE(SUM('Раздел 4'!AS60:AS60),"&lt;=",SUM('Раздел 4'!AS59:AS59))</f>
        <v>0&lt;=0</v>
      </c>
      <c r="F54" s="299"/>
    </row>
    <row r="55" spans="1:6" s="189" customFormat="1" ht="31.5">
      <c r="A55" s="300">
        <f>IF((SUM('Раздел 4'!AT60:AT60)&lt;=SUM('Раздел 4'!AT59:AT59)),"","Неверно!")</f>
      </c>
      <c r="B55" s="303" t="s">
        <v>675</v>
      </c>
      <c r="C55" s="299" t="s">
        <v>690</v>
      </c>
      <c r="D55" s="299" t="s">
        <v>677</v>
      </c>
      <c r="E55" s="299" t="str">
        <f>CONCATENATE(SUM('Раздел 4'!AT60:AT60),"&lt;=",SUM('Раздел 4'!AT59:AT59))</f>
        <v>0&lt;=0</v>
      </c>
      <c r="F55" s="299"/>
    </row>
    <row r="56" spans="1:6" s="189" customFormat="1" ht="31.5">
      <c r="A56" s="300">
        <f>IF((SUM('Раздел 4'!AU60:AU60)&lt;=SUM('Раздел 4'!AU59:AU59)),"","Неверно!")</f>
      </c>
      <c r="B56" s="303" t="s">
        <v>675</v>
      </c>
      <c r="C56" s="299" t="s">
        <v>691</v>
      </c>
      <c r="D56" s="299" t="s">
        <v>677</v>
      </c>
      <c r="E56" s="299" t="str">
        <f>CONCATENATE(SUM('Раздел 4'!AU60:AU60),"&lt;=",SUM('Раздел 4'!AU59:AU59))</f>
        <v>0&lt;=0</v>
      </c>
      <c r="F56" s="299"/>
    </row>
    <row r="57" spans="1:6" s="189" customFormat="1" ht="31.5">
      <c r="A57" s="300">
        <f>IF((SUM('Раздел 4'!AV60:AV60)&lt;=SUM('Раздел 4'!AV59:AV59)),"","Неверно!")</f>
      </c>
      <c r="B57" s="303" t="s">
        <v>675</v>
      </c>
      <c r="C57" s="299" t="s">
        <v>692</v>
      </c>
      <c r="D57" s="299" t="s">
        <v>677</v>
      </c>
      <c r="E57" s="299" t="str">
        <f>CONCATENATE(SUM('Раздел 4'!AV60:AV60),"&lt;=",SUM('Раздел 4'!AV59:AV59))</f>
        <v>0&lt;=0</v>
      </c>
      <c r="F57" s="299"/>
    </row>
    <row r="58" spans="1:6" s="189" customFormat="1" ht="15.75">
      <c r="A58" s="300">
        <f>IF((SUM('Разделы 1, 2, 3'!C21:C21)=SUM('Разделы 1, 2, 3'!D21:L21)),"","Неверно!")</f>
      </c>
      <c r="B58" s="303" t="s">
        <v>693</v>
      </c>
      <c r="C58" s="299" t="s">
        <v>694</v>
      </c>
      <c r="D58" s="299" t="s">
        <v>393</v>
      </c>
      <c r="E58" s="299" t="str">
        <f>CONCATENATE(SUM('Разделы 1, 2, 3'!C21:C21),"=",SUM('Разделы 1, 2, 3'!D21:L21))</f>
        <v>61=61</v>
      </c>
      <c r="F58" s="299"/>
    </row>
    <row r="59" spans="1:6" s="189" customFormat="1" ht="15.75">
      <c r="A59" s="300">
        <f>IF((SUM('Разделы 1, 2, 3'!C22:C22)=SUM('Разделы 1, 2, 3'!D22:L22)),"","Неверно!")</f>
      </c>
      <c r="B59" s="303" t="s">
        <v>693</v>
      </c>
      <c r="C59" s="299" t="s">
        <v>695</v>
      </c>
      <c r="D59" s="299" t="s">
        <v>393</v>
      </c>
      <c r="E59" s="299" t="str">
        <f>CONCATENATE(SUM('Разделы 1, 2, 3'!C22:C22),"=",SUM('Разделы 1, 2, 3'!D22:L22))</f>
        <v>49=49</v>
      </c>
      <c r="F59" s="299"/>
    </row>
    <row r="60" spans="1:6" s="189" customFormat="1" ht="15.75">
      <c r="A60" s="300">
        <f>IF((SUM('Разделы 1, 2, 3'!C23:C23)=SUM('Разделы 1, 2, 3'!D23:L23)),"","Неверно!")</f>
      </c>
      <c r="B60" s="303" t="s">
        <v>693</v>
      </c>
      <c r="C60" s="299" t="s">
        <v>696</v>
      </c>
      <c r="D60" s="299" t="s">
        <v>393</v>
      </c>
      <c r="E60" s="299" t="str">
        <f>CONCATENATE(SUM('Разделы 1, 2, 3'!C23:C23),"=",SUM('Разделы 1, 2, 3'!D23:L23))</f>
        <v>12=12</v>
      </c>
      <c r="F60" s="299"/>
    </row>
    <row r="61" spans="1:6" s="189" customFormat="1" ht="15.75">
      <c r="A61" s="300">
        <f>IF((SUM('Разделы 1, 2, 3'!C24:C24)=SUM('Разделы 1, 2, 3'!D24:L24)),"","Неверно!")</f>
      </c>
      <c r="B61" s="303" t="s">
        <v>693</v>
      </c>
      <c r="C61" s="299" t="s">
        <v>697</v>
      </c>
      <c r="D61" s="299" t="s">
        <v>393</v>
      </c>
      <c r="E61" s="299" t="str">
        <f>CONCATENATE(SUM('Разделы 1, 2, 3'!C24:C24),"=",SUM('Разделы 1, 2, 3'!D24:L24))</f>
        <v>0=0</v>
      </c>
      <c r="F61" s="299"/>
    </row>
    <row r="62" spans="1:6" s="189" customFormat="1" ht="47.25">
      <c r="A62" s="300">
        <f>IF((SUM('Раздел 4'!AM10:AN10)&gt;=SUM('Раздел 4'!AM55:AN58)),"","Неверно!")</f>
      </c>
      <c r="B62" s="303" t="s">
        <v>698</v>
      </c>
      <c r="C62" s="299" t="s">
        <v>699</v>
      </c>
      <c r="D62" s="299" t="s">
        <v>700</v>
      </c>
      <c r="E62" s="299" t="str">
        <f>CONCATENATE(SUM('Раздел 4'!AM10:AN10),"&gt;=",SUM('Раздел 4'!AM55:AN58))</f>
        <v>119&gt;=119</v>
      </c>
      <c r="F62" s="299"/>
    </row>
    <row r="63" spans="1:6" s="189" customFormat="1" ht="15.75">
      <c r="A63" s="300">
        <f>IF((SUM('Раздел 4'!AG10:AG10)=SUM('Раздел 4'!AG11:AG46)),"","Неверно!")</f>
      </c>
      <c r="B63" s="303" t="s">
        <v>701</v>
      </c>
      <c r="C63" s="299" t="s">
        <v>702</v>
      </c>
      <c r="D63" s="299" t="s">
        <v>703</v>
      </c>
      <c r="E63" s="299" t="str">
        <f>CONCATENATE(SUM('Раздел 4'!AG10:AG10),"=",SUM('Раздел 4'!AG11:AG46))</f>
        <v>2=2</v>
      </c>
      <c r="F63" s="299"/>
    </row>
    <row r="64" spans="1:6" s="189" customFormat="1" ht="15.75">
      <c r="A64" s="300">
        <f>IF((SUM('Раздел 4'!AH10:AH10)=SUM('Раздел 4'!AH11:AH46)),"","Неверно!")</f>
      </c>
      <c r="B64" s="303" t="s">
        <v>701</v>
      </c>
      <c r="C64" s="299" t="s">
        <v>704</v>
      </c>
      <c r="D64" s="299" t="s">
        <v>703</v>
      </c>
      <c r="E64" s="299" t="str">
        <f>CONCATENATE(SUM('Раздел 4'!AH10:AH10),"=",SUM('Раздел 4'!AH11:AH46))</f>
        <v>0=0</v>
      </c>
      <c r="F64" s="299"/>
    </row>
    <row r="65" spans="1:6" s="189" customFormat="1" ht="15.75">
      <c r="A65" s="300">
        <f>IF((SUM('Раздел 4'!AI10:AI10)=SUM('Раздел 4'!AI11:AI46)),"","Неверно!")</f>
      </c>
      <c r="B65" s="303" t="s">
        <v>701</v>
      </c>
      <c r="C65" s="299" t="s">
        <v>705</v>
      </c>
      <c r="D65" s="299" t="s">
        <v>703</v>
      </c>
      <c r="E65" s="299" t="str">
        <f>CONCATENATE(SUM('Раздел 4'!AI10:AI10),"=",SUM('Раздел 4'!AI11:AI46))</f>
        <v>1=1</v>
      </c>
      <c r="F65" s="299"/>
    </row>
    <row r="66" spans="1:6" s="189" customFormat="1" ht="15.75">
      <c r="A66" s="300">
        <f>IF((SUM('Раздел 4'!AJ10:AJ10)=SUM('Раздел 4'!AJ11:AJ46)),"","Неверно!")</f>
      </c>
      <c r="B66" s="303" t="s">
        <v>701</v>
      </c>
      <c r="C66" s="299" t="s">
        <v>706</v>
      </c>
      <c r="D66" s="299" t="s">
        <v>703</v>
      </c>
      <c r="E66" s="299" t="str">
        <f>CONCATENATE(SUM('Раздел 4'!AJ10:AJ10),"=",SUM('Раздел 4'!AJ11:AJ46))</f>
        <v>0=0</v>
      </c>
      <c r="F66" s="299"/>
    </row>
    <row r="67" spans="1:6" s="189" customFormat="1" ht="15.75">
      <c r="A67" s="300">
        <f>IF((SUM('Раздел 4'!AK10:AK10)=SUM('Раздел 4'!AK11:AK46)),"","Неверно!")</f>
      </c>
      <c r="B67" s="303" t="s">
        <v>701</v>
      </c>
      <c r="C67" s="299" t="s">
        <v>707</v>
      </c>
      <c r="D67" s="299" t="s">
        <v>703</v>
      </c>
      <c r="E67" s="299" t="str">
        <f>CONCATENATE(SUM('Раздел 4'!AK10:AK10),"=",SUM('Раздел 4'!AK11:AK46))</f>
        <v>0=0</v>
      </c>
      <c r="F67" s="299"/>
    </row>
    <row r="68" spans="1:6" s="189" customFormat="1" ht="15.75">
      <c r="A68" s="300">
        <f>IF((SUM('Раздел 4'!AL10:AL10)=SUM('Раздел 4'!AL11:AL46)),"","Неверно!")</f>
      </c>
      <c r="B68" s="303" t="s">
        <v>701</v>
      </c>
      <c r="C68" s="299" t="s">
        <v>708</v>
      </c>
      <c r="D68" s="299" t="s">
        <v>703</v>
      </c>
      <c r="E68" s="299" t="str">
        <f>CONCATENATE(SUM('Раздел 4'!AL10:AL10),"=",SUM('Раздел 4'!AL11:AL46))</f>
        <v>0=0</v>
      </c>
      <c r="F68" s="299"/>
    </row>
    <row r="69" spans="1:6" s="189" customFormat="1" ht="15.75">
      <c r="A69" s="300">
        <f>IF((SUM('Раздел 4'!AM10:AM10)=SUM('Раздел 4'!AM11:AM46)),"","Неверно!")</f>
      </c>
      <c r="B69" s="303" t="s">
        <v>701</v>
      </c>
      <c r="C69" s="299" t="s">
        <v>709</v>
      </c>
      <c r="D69" s="299" t="s">
        <v>703</v>
      </c>
      <c r="E69" s="299" t="str">
        <f>CONCATENATE(SUM('Раздел 4'!AM10:AM10),"=",SUM('Раздел 4'!AM11:AM46))</f>
        <v>58=58</v>
      </c>
      <c r="F69" s="299"/>
    </row>
    <row r="70" spans="1:6" s="189" customFormat="1" ht="15.75">
      <c r="A70" s="300">
        <f>IF((SUM('Раздел 4'!AN10:AN10)=SUM('Раздел 4'!AN11:AN46)),"","Неверно!")</f>
      </c>
      <c r="B70" s="303" t="s">
        <v>701</v>
      </c>
      <c r="C70" s="299" t="s">
        <v>710</v>
      </c>
      <c r="D70" s="299" t="s">
        <v>703</v>
      </c>
      <c r="E70" s="299" t="str">
        <f>CONCATENATE(SUM('Раздел 4'!AN10:AN10),"=",SUM('Раздел 4'!AN11:AN46))</f>
        <v>61=61</v>
      </c>
      <c r="F70" s="299"/>
    </row>
    <row r="71" spans="1:6" s="189" customFormat="1" ht="15.75">
      <c r="A71" s="300">
        <f>IF((SUM('Раздел 4'!AO10:AO10)=SUM('Раздел 4'!AO11:AO46)),"","Неверно!")</f>
      </c>
      <c r="B71" s="303" t="s">
        <v>701</v>
      </c>
      <c r="C71" s="299" t="s">
        <v>711</v>
      </c>
      <c r="D71" s="299" t="s">
        <v>703</v>
      </c>
      <c r="E71" s="299" t="str">
        <f>CONCATENATE(SUM('Раздел 4'!AO10:AO10),"=",SUM('Раздел 4'!AO11:AO46))</f>
        <v>0=0</v>
      </c>
      <c r="F71" s="299"/>
    </row>
    <row r="72" spans="1:6" s="189" customFormat="1" ht="15.75">
      <c r="A72" s="300">
        <f>IF((SUM('Раздел 4'!AP10:AP10)=SUM('Раздел 4'!AP11:AP46)),"","Неверно!")</f>
      </c>
      <c r="B72" s="303" t="s">
        <v>701</v>
      </c>
      <c r="C72" s="299" t="s">
        <v>712</v>
      </c>
      <c r="D72" s="299" t="s">
        <v>703</v>
      </c>
      <c r="E72" s="299" t="str">
        <f>CONCATENATE(SUM('Раздел 4'!AP10:AP10),"=",SUM('Раздел 4'!AP11:AP46))</f>
        <v>0=0</v>
      </c>
      <c r="F72" s="299"/>
    </row>
    <row r="73" spans="1:6" s="189" customFormat="1" ht="15.75">
      <c r="A73" s="300">
        <f>IF((SUM('Раздел 4'!AQ10:AQ10)=SUM('Раздел 4'!AQ11:AQ46)),"","Неверно!")</f>
      </c>
      <c r="B73" s="303" t="s">
        <v>701</v>
      </c>
      <c r="C73" s="299" t="s">
        <v>713</v>
      </c>
      <c r="D73" s="299" t="s">
        <v>703</v>
      </c>
      <c r="E73" s="299" t="str">
        <f>CONCATENATE(SUM('Раздел 4'!AQ10:AQ10),"=",SUM('Раздел 4'!AQ11:AQ46))</f>
        <v>0=0</v>
      </c>
      <c r="F73" s="299"/>
    </row>
    <row r="74" spans="1:6" s="189" customFormat="1" ht="15.75">
      <c r="A74" s="300">
        <f>IF((SUM('Раздел 4'!AR10:AR10)=SUM('Раздел 4'!AR11:AR46)),"","Неверно!")</f>
      </c>
      <c r="B74" s="303" t="s">
        <v>701</v>
      </c>
      <c r="C74" s="299" t="s">
        <v>714</v>
      </c>
      <c r="D74" s="299" t="s">
        <v>703</v>
      </c>
      <c r="E74" s="299" t="str">
        <f>CONCATENATE(SUM('Раздел 4'!AR10:AR10),"=",SUM('Раздел 4'!AR11:AR46))</f>
        <v>0=0</v>
      </c>
      <c r="F74" s="299"/>
    </row>
    <row r="75" spans="1:6" s="189" customFormat="1" ht="15.75">
      <c r="A75" s="300">
        <f>IF((SUM('Раздел 4'!AS10:AS10)=SUM('Раздел 4'!AS11:AS46)),"","Неверно!")</f>
      </c>
      <c r="B75" s="303" t="s">
        <v>701</v>
      </c>
      <c r="C75" s="299" t="s">
        <v>715</v>
      </c>
      <c r="D75" s="299" t="s">
        <v>703</v>
      </c>
      <c r="E75" s="299" t="str">
        <f>CONCATENATE(SUM('Раздел 4'!AS10:AS10),"=",SUM('Раздел 4'!AS11:AS46))</f>
        <v>0=0</v>
      </c>
      <c r="F75" s="299"/>
    </row>
    <row r="76" spans="1:6" s="189" customFormat="1" ht="15.75">
      <c r="A76" s="300">
        <f>IF((SUM('Раздел 4'!AT10:AT10)=SUM('Раздел 4'!AT11:AT46)),"","Неверно!")</f>
      </c>
      <c r="B76" s="303" t="s">
        <v>701</v>
      </c>
      <c r="C76" s="299" t="s">
        <v>716</v>
      </c>
      <c r="D76" s="299" t="s">
        <v>703</v>
      </c>
      <c r="E76" s="299" t="str">
        <f>CONCATENATE(SUM('Раздел 4'!AT10:AT10),"=",SUM('Раздел 4'!AT11:AT46))</f>
        <v>0=0</v>
      </c>
      <c r="F76" s="299"/>
    </row>
    <row r="77" spans="1:6" s="189" customFormat="1" ht="15.75">
      <c r="A77" s="300">
        <f>IF((SUM('Раздел 4'!AU10:AU10)=SUM('Раздел 4'!AU11:AU46)),"","Неверно!")</f>
      </c>
      <c r="B77" s="303" t="s">
        <v>701</v>
      </c>
      <c r="C77" s="299" t="s">
        <v>717</v>
      </c>
      <c r="D77" s="299" t="s">
        <v>703</v>
      </c>
      <c r="E77" s="299" t="str">
        <f>CONCATENATE(SUM('Раздел 4'!AU10:AU10),"=",SUM('Раздел 4'!AU11:AU46))</f>
        <v>0=0</v>
      </c>
      <c r="F77" s="299"/>
    </row>
    <row r="78" spans="1:6" s="189" customFormat="1" ht="15.75">
      <c r="A78" s="300">
        <f>IF((SUM('Раздел 4'!AV10:AV10)=SUM('Раздел 4'!AV11:AV46)),"","Неверно!")</f>
      </c>
      <c r="B78" s="303" t="s">
        <v>701</v>
      </c>
      <c r="C78" s="299" t="s">
        <v>718</v>
      </c>
      <c r="D78" s="299" t="s">
        <v>703</v>
      </c>
      <c r="E78" s="299" t="str">
        <f>CONCATENATE(SUM('Раздел 4'!AV10:AV10),"=",SUM('Раздел 4'!AV11:AV46))</f>
        <v>3=3</v>
      </c>
      <c r="F78" s="299"/>
    </row>
    <row r="79" spans="1:6" s="189" customFormat="1" ht="31.5">
      <c r="A79" s="300">
        <f>IF((SUM('Раздел 4'!AG53:AG53)&lt;=SUM('Раздел 4'!AG10:AG10)),"","Неверно!")</f>
      </c>
      <c r="B79" s="303" t="s">
        <v>719</v>
      </c>
      <c r="C79" s="299" t="s">
        <v>720</v>
      </c>
      <c r="D79" s="299" t="s">
        <v>721</v>
      </c>
      <c r="E79" s="299" t="str">
        <f>CONCATENATE(SUM('Раздел 4'!AG53:AG53),"&lt;=",SUM('Раздел 4'!AG10:AG10))</f>
        <v>0&lt;=2</v>
      </c>
      <c r="F79" s="299"/>
    </row>
    <row r="80" spans="1:6" s="189" customFormat="1" ht="31.5">
      <c r="A80" s="300">
        <f>IF((SUM('Раздел 4'!AH53:AH53)&lt;=SUM('Раздел 4'!AH10:AH10)),"","Неверно!")</f>
      </c>
      <c r="B80" s="303" t="s">
        <v>719</v>
      </c>
      <c r="C80" s="299" t="s">
        <v>722</v>
      </c>
      <c r="D80" s="299" t="s">
        <v>721</v>
      </c>
      <c r="E80" s="299" t="str">
        <f>CONCATENATE(SUM('Раздел 4'!AH53:AH53),"&lt;=",SUM('Раздел 4'!AH10:AH10))</f>
        <v>0&lt;=0</v>
      </c>
      <c r="F80" s="299"/>
    </row>
    <row r="81" spans="1:6" s="189" customFormat="1" ht="31.5">
      <c r="A81" s="300">
        <f>IF((SUM('Раздел 4'!AI53:AI53)&lt;=SUM('Раздел 4'!AI10:AI10)),"","Неверно!")</f>
      </c>
      <c r="B81" s="303" t="s">
        <v>719</v>
      </c>
      <c r="C81" s="299" t="s">
        <v>723</v>
      </c>
      <c r="D81" s="299" t="s">
        <v>721</v>
      </c>
      <c r="E81" s="299" t="str">
        <f>CONCATENATE(SUM('Раздел 4'!AI53:AI53),"&lt;=",SUM('Раздел 4'!AI10:AI10))</f>
        <v>0&lt;=1</v>
      </c>
      <c r="F81" s="299"/>
    </row>
    <row r="82" spans="1:6" s="189" customFormat="1" ht="31.5">
      <c r="A82" s="300">
        <f>IF((SUM('Раздел 4'!AJ53:AJ53)&lt;=SUM('Раздел 4'!AJ10:AJ10)),"","Неверно!")</f>
      </c>
      <c r="B82" s="303" t="s">
        <v>719</v>
      </c>
      <c r="C82" s="299" t="s">
        <v>724</v>
      </c>
      <c r="D82" s="299" t="s">
        <v>721</v>
      </c>
      <c r="E82" s="299" t="str">
        <f>CONCATENATE(SUM('Раздел 4'!AJ53:AJ53),"&lt;=",SUM('Раздел 4'!AJ10:AJ10))</f>
        <v>0&lt;=0</v>
      </c>
      <c r="F82" s="299"/>
    </row>
    <row r="83" spans="1:6" s="189" customFormat="1" ht="31.5">
      <c r="A83" s="300">
        <f>IF((SUM('Раздел 4'!AK53:AK53)&lt;=SUM('Раздел 4'!AK10:AK10)),"","Неверно!")</f>
      </c>
      <c r="B83" s="303" t="s">
        <v>719</v>
      </c>
      <c r="C83" s="299" t="s">
        <v>725</v>
      </c>
      <c r="D83" s="299" t="s">
        <v>721</v>
      </c>
      <c r="E83" s="299" t="str">
        <f>CONCATENATE(SUM('Раздел 4'!AK53:AK53),"&lt;=",SUM('Раздел 4'!AK10:AK10))</f>
        <v>0&lt;=0</v>
      </c>
      <c r="F83" s="299"/>
    </row>
    <row r="84" spans="1:6" s="189" customFormat="1" ht="31.5">
      <c r="A84" s="300">
        <f>IF((SUM('Раздел 4'!AL53:AL53)&lt;=SUM('Раздел 4'!AL10:AL10)),"","Неверно!")</f>
      </c>
      <c r="B84" s="303" t="s">
        <v>719</v>
      </c>
      <c r="C84" s="299" t="s">
        <v>726</v>
      </c>
      <c r="D84" s="299" t="s">
        <v>721</v>
      </c>
      <c r="E84" s="299" t="str">
        <f>CONCATENATE(SUM('Раздел 4'!AL53:AL53),"&lt;=",SUM('Раздел 4'!AL10:AL10))</f>
        <v>0&lt;=0</v>
      </c>
      <c r="F84" s="299"/>
    </row>
    <row r="85" spans="1:6" s="189" customFormat="1" ht="31.5">
      <c r="A85" s="300">
        <f>IF((SUM('Раздел 4'!AM53:AM53)&lt;=SUM('Раздел 4'!AM10:AM10)),"","Неверно!")</f>
      </c>
      <c r="B85" s="303" t="s">
        <v>719</v>
      </c>
      <c r="C85" s="299" t="s">
        <v>727</v>
      </c>
      <c r="D85" s="299" t="s">
        <v>721</v>
      </c>
      <c r="E85" s="299" t="str">
        <f>CONCATENATE(SUM('Раздел 4'!AM53:AM53),"&lt;=",SUM('Раздел 4'!AM10:AM10))</f>
        <v>0&lt;=58</v>
      </c>
      <c r="F85" s="299"/>
    </row>
    <row r="86" spans="1:6" s="189" customFormat="1" ht="31.5">
      <c r="A86" s="300">
        <f>IF((SUM('Раздел 4'!AN53:AN53)&lt;=SUM('Раздел 4'!AN10:AN10)),"","Неверно!")</f>
      </c>
      <c r="B86" s="303" t="s">
        <v>719</v>
      </c>
      <c r="C86" s="299" t="s">
        <v>728</v>
      </c>
      <c r="D86" s="299" t="s">
        <v>721</v>
      </c>
      <c r="E86" s="299" t="str">
        <f>CONCATENATE(SUM('Раздел 4'!AN53:AN53),"&lt;=",SUM('Раздел 4'!AN10:AN10))</f>
        <v>0&lt;=61</v>
      </c>
      <c r="F86" s="299"/>
    </row>
    <row r="87" spans="1:6" s="189" customFormat="1" ht="31.5">
      <c r="A87" s="300">
        <f>IF((SUM('Раздел 4'!AO53:AO53)&lt;=SUM('Раздел 4'!AO10:AO10)),"","Неверно!")</f>
      </c>
      <c r="B87" s="303" t="s">
        <v>719</v>
      </c>
      <c r="C87" s="299" t="s">
        <v>729</v>
      </c>
      <c r="D87" s="299" t="s">
        <v>721</v>
      </c>
      <c r="E87" s="299" t="str">
        <f>CONCATENATE(SUM('Раздел 4'!AO53:AO53),"&lt;=",SUM('Раздел 4'!AO10:AO10))</f>
        <v>0&lt;=0</v>
      </c>
      <c r="F87" s="299"/>
    </row>
    <row r="88" spans="1:6" s="189" customFormat="1" ht="31.5">
      <c r="A88" s="300">
        <f>IF((SUM('Раздел 4'!AP53:AP53)&lt;=SUM('Раздел 4'!AP10:AP10)),"","Неверно!")</f>
      </c>
      <c r="B88" s="303" t="s">
        <v>719</v>
      </c>
      <c r="C88" s="299" t="s">
        <v>730</v>
      </c>
      <c r="D88" s="299" t="s">
        <v>721</v>
      </c>
      <c r="E88" s="299" t="str">
        <f>CONCATENATE(SUM('Раздел 4'!AP53:AP53),"&lt;=",SUM('Раздел 4'!AP10:AP10))</f>
        <v>0&lt;=0</v>
      </c>
      <c r="F88" s="299"/>
    </row>
    <row r="89" spans="1:6" s="189" customFormat="1" ht="31.5">
      <c r="A89" s="300">
        <f>IF((SUM('Раздел 4'!AQ53:AQ53)&lt;=SUM('Раздел 4'!AQ10:AQ10)),"","Неверно!")</f>
      </c>
      <c r="B89" s="303" t="s">
        <v>719</v>
      </c>
      <c r="C89" s="299" t="s">
        <v>731</v>
      </c>
      <c r="D89" s="299" t="s">
        <v>721</v>
      </c>
      <c r="E89" s="299" t="str">
        <f>CONCATENATE(SUM('Раздел 4'!AQ53:AQ53),"&lt;=",SUM('Раздел 4'!AQ10:AQ10))</f>
        <v>0&lt;=0</v>
      </c>
      <c r="F89" s="299"/>
    </row>
    <row r="90" spans="1:6" s="189" customFormat="1" ht="31.5">
      <c r="A90" s="300">
        <f>IF((SUM('Раздел 4'!AR53:AR53)&lt;=SUM('Раздел 4'!AR10:AR10)),"","Неверно!")</f>
      </c>
      <c r="B90" s="303" t="s">
        <v>719</v>
      </c>
      <c r="C90" s="299" t="s">
        <v>732</v>
      </c>
      <c r="D90" s="299" t="s">
        <v>721</v>
      </c>
      <c r="E90" s="299" t="str">
        <f>CONCATENATE(SUM('Раздел 4'!AR53:AR53),"&lt;=",SUM('Раздел 4'!AR10:AR10))</f>
        <v>0&lt;=0</v>
      </c>
      <c r="F90" s="299"/>
    </row>
    <row r="91" spans="1:6" s="189" customFormat="1" ht="31.5">
      <c r="A91" s="300">
        <f>IF((SUM('Раздел 4'!AS53:AS53)&lt;=SUM('Раздел 4'!AS10:AS10)),"","Неверно!")</f>
      </c>
      <c r="B91" s="303" t="s">
        <v>719</v>
      </c>
      <c r="C91" s="299" t="s">
        <v>733</v>
      </c>
      <c r="D91" s="299" t="s">
        <v>721</v>
      </c>
      <c r="E91" s="299" t="str">
        <f>CONCATENATE(SUM('Раздел 4'!AS53:AS53),"&lt;=",SUM('Раздел 4'!AS10:AS10))</f>
        <v>0&lt;=0</v>
      </c>
      <c r="F91" s="299"/>
    </row>
    <row r="92" spans="1:6" s="189" customFormat="1" ht="31.5">
      <c r="A92" s="300">
        <f>IF((SUM('Раздел 4'!AT53:AT53)&lt;=SUM('Раздел 4'!AT10:AT10)),"","Неверно!")</f>
      </c>
      <c r="B92" s="303" t="s">
        <v>719</v>
      </c>
      <c r="C92" s="299" t="s">
        <v>734</v>
      </c>
      <c r="D92" s="299" t="s">
        <v>721</v>
      </c>
      <c r="E92" s="299" t="str">
        <f>CONCATENATE(SUM('Раздел 4'!AT53:AT53),"&lt;=",SUM('Раздел 4'!AT10:AT10))</f>
        <v>0&lt;=0</v>
      </c>
      <c r="F92" s="299"/>
    </row>
    <row r="93" spans="1:6" s="189" customFormat="1" ht="31.5">
      <c r="A93" s="300">
        <f>IF((SUM('Раздел 4'!AU53:AU53)&lt;=SUM('Раздел 4'!AU10:AU10)),"","Неверно!")</f>
      </c>
      <c r="B93" s="303" t="s">
        <v>719</v>
      </c>
      <c r="C93" s="299" t="s">
        <v>735</v>
      </c>
      <c r="D93" s="299" t="s">
        <v>721</v>
      </c>
      <c r="E93" s="299" t="str">
        <f>CONCATENATE(SUM('Раздел 4'!AU53:AU53),"&lt;=",SUM('Раздел 4'!AU10:AU10))</f>
        <v>0&lt;=0</v>
      </c>
      <c r="F93" s="299"/>
    </row>
    <row r="94" spans="1:6" s="189" customFormat="1" ht="31.5">
      <c r="A94" s="300">
        <f>IF((SUM('Раздел 4'!AV53:AV53)&lt;=SUM('Раздел 4'!AV10:AV10)),"","Неверно!")</f>
      </c>
      <c r="B94" s="303" t="s">
        <v>719</v>
      </c>
      <c r="C94" s="299" t="s">
        <v>736</v>
      </c>
      <c r="D94" s="299" t="s">
        <v>721</v>
      </c>
      <c r="E94" s="299" t="str">
        <f>CONCATENATE(SUM('Раздел 4'!AV53:AV53),"&lt;=",SUM('Раздел 4'!AV10:AV10))</f>
        <v>0&lt;=3</v>
      </c>
      <c r="F94" s="299"/>
    </row>
    <row r="95" spans="1:6" s="189" customFormat="1" ht="31.5">
      <c r="A95" s="300">
        <f>IF((SUM('Разделы 1, 2, 3'!C10:C13)=SUM('Разделы 1, 2, 3'!C9:C9)),"","Неверно!")</f>
      </c>
      <c r="B95" s="303" t="s">
        <v>737</v>
      </c>
      <c r="C95" s="299" t="s">
        <v>738</v>
      </c>
      <c r="D95" s="299" t="s">
        <v>242</v>
      </c>
      <c r="E95" s="299" t="str">
        <f>CONCATENATE(SUM('Разделы 1, 2, 3'!C10:C13),"=",SUM('Разделы 1, 2, 3'!C9:C9))</f>
        <v>0=0</v>
      </c>
      <c r="F95" s="299"/>
    </row>
    <row r="96" spans="1:6" s="189" customFormat="1" ht="31.5">
      <c r="A96" s="300">
        <f>IF((SUM('Разделы 1, 2, 3'!L10:L13)=SUM('Разделы 1, 2, 3'!L9:L9)),"","Неверно!")</f>
      </c>
      <c r="B96" s="303" t="s">
        <v>737</v>
      </c>
      <c r="C96" s="299" t="s">
        <v>739</v>
      </c>
      <c r="D96" s="299" t="s">
        <v>242</v>
      </c>
      <c r="E96" s="299" t="str">
        <f>CONCATENATE(SUM('Разделы 1, 2, 3'!L10:L13),"=",SUM('Разделы 1, 2, 3'!L9:L9))</f>
        <v>0=0</v>
      </c>
      <c r="F96" s="299"/>
    </row>
    <row r="97" spans="1:6" s="189" customFormat="1" ht="31.5">
      <c r="A97" s="300">
        <f>IF((SUM('Разделы 1, 2, 3'!M10:M13)=SUM('Разделы 1, 2, 3'!M9:M9)),"","Неверно!")</f>
      </c>
      <c r="B97" s="303" t="s">
        <v>737</v>
      </c>
      <c r="C97" s="299" t="s">
        <v>740</v>
      </c>
      <c r="D97" s="299" t="s">
        <v>242</v>
      </c>
      <c r="E97" s="299" t="str">
        <f>CONCATENATE(SUM('Разделы 1, 2, 3'!M10:M13),"=",SUM('Разделы 1, 2, 3'!M9:M9))</f>
        <v>27=27</v>
      </c>
      <c r="F97" s="299"/>
    </row>
    <row r="98" spans="1:6" s="189" customFormat="1" ht="31.5">
      <c r="A98" s="300">
        <f>IF((SUM('Разделы 1, 2, 3'!N10:N13)=SUM('Разделы 1, 2, 3'!N9:N9)),"","Неверно!")</f>
      </c>
      <c r="B98" s="303" t="s">
        <v>737</v>
      </c>
      <c r="C98" s="299" t="s">
        <v>741</v>
      </c>
      <c r="D98" s="299" t="s">
        <v>242</v>
      </c>
      <c r="E98" s="299" t="str">
        <f>CONCATENATE(SUM('Разделы 1, 2, 3'!N10:N13),"=",SUM('Разделы 1, 2, 3'!N9:N9))</f>
        <v>0=0</v>
      </c>
      <c r="F98" s="299"/>
    </row>
    <row r="99" spans="1:6" s="189" customFormat="1" ht="31.5">
      <c r="A99" s="300">
        <f>IF((SUM('Разделы 1, 2, 3'!D10:D13)=SUM('Разделы 1, 2, 3'!D9:D9)),"","Неверно!")</f>
      </c>
      <c r="B99" s="303" t="s">
        <v>737</v>
      </c>
      <c r="C99" s="299" t="s">
        <v>742</v>
      </c>
      <c r="D99" s="299" t="s">
        <v>242</v>
      </c>
      <c r="E99" s="299" t="str">
        <f>CONCATENATE(SUM('Разделы 1, 2, 3'!D10:D13),"=",SUM('Разделы 1, 2, 3'!D9:D9))</f>
        <v>48=48</v>
      </c>
      <c r="F99" s="299"/>
    </row>
    <row r="100" spans="1:6" s="189" customFormat="1" ht="31.5">
      <c r="A100" s="300">
        <f>IF((SUM('Разделы 1, 2, 3'!E10:E13)=SUM('Разделы 1, 2, 3'!E9:E9)),"","Неверно!")</f>
      </c>
      <c r="B100" s="303" t="s">
        <v>737</v>
      </c>
      <c r="C100" s="299" t="s">
        <v>743</v>
      </c>
      <c r="D100" s="299" t="s">
        <v>242</v>
      </c>
      <c r="E100" s="299" t="str">
        <f>CONCATENATE(SUM('Разделы 1, 2, 3'!E10:E13),"=",SUM('Разделы 1, 2, 3'!E9:E9))</f>
        <v>5=5</v>
      </c>
      <c r="F100" s="299"/>
    </row>
    <row r="101" spans="1:6" s="189" customFormat="1" ht="31.5">
      <c r="A101" s="300">
        <f>IF((SUM('Разделы 1, 2, 3'!F10:F13)=SUM('Разделы 1, 2, 3'!F9:F9)),"","Неверно!")</f>
      </c>
      <c r="B101" s="303" t="s">
        <v>737</v>
      </c>
      <c r="C101" s="299" t="s">
        <v>744</v>
      </c>
      <c r="D101" s="299" t="s">
        <v>242</v>
      </c>
      <c r="E101" s="299" t="str">
        <f>CONCATENATE(SUM('Разделы 1, 2, 3'!F10:F13),"=",SUM('Разделы 1, 2, 3'!F9:F9))</f>
        <v>43=43</v>
      </c>
      <c r="F101" s="299"/>
    </row>
    <row r="102" spans="1:6" s="189" customFormat="1" ht="31.5">
      <c r="A102" s="300">
        <f>IF((SUM('Разделы 1, 2, 3'!G10:G13)=SUM('Разделы 1, 2, 3'!G9:G9)),"","Неверно!")</f>
      </c>
      <c r="B102" s="303" t="s">
        <v>737</v>
      </c>
      <c r="C102" s="299" t="s">
        <v>745</v>
      </c>
      <c r="D102" s="299" t="s">
        <v>242</v>
      </c>
      <c r="E102" s="299" t="str">
        <f>CONCATENATE(SUM('Разделы 1, 2, 3'!G10:G13),"=",SUM('Разделы 1, 2, 3'!G9:G9))</f>
        <v>0=0</v>
      </c>
      <c r="F102" s="299"/>
    </row>
    <row r="103" spans="1:6" s="189" customFormat="1" ht="31.5">
      <c r="A103" s="300">
        <f>IF((SUM('Разделы 1, 2, 3'!H10:H13)=SUM('Разделы 1, 2, 3'!H9:H9)),"","Неверно!")</f>
      </c>
      <c r="B103" s="303" t="s">
        <v>737</v>
      </c>
      <c r="C103" s="299" t="s">
        <v>746</v>
      </c>
      <c r="D103" s="299" t="s">
        <v>242</v>
      </c>
      <c r="E103" s="299" t="str">
        <f>CONCATENATE(SUM('Разделы 1, 2, 3'!H10:H13),"=",SUM('Разделы 1, 2, 3'!H9:H9))</f>
        <v>0=0</v>
      </c>
      <c r="F103" s="299"/>
    </row>
    <row r="104" spans="1:6" s="189" customFormat="1" ht="31.5">
      <c r="A104" s="300">
        <f>IF((SUM('Разделы 1, 2, 3'!I10:I13)=SUM('Разделы 1, 2, 3'!I9:I9)),"","Неверно!")</f>
      </c>
      <c r="B104" s="303" t="s">
        <v>737</v>
      </c>
      <c r="C104" s="299" t="s">
        <v>747</v>
      </c>
      <c r="D104" s="299" t="s">
        <v>242</v>
      </c>
      <c r="E104" s="299" t="str">
        <f>CONCATENATE(SUM('Разделы 1, 2, 3'!I10:I13),"=",SUM('Разделы 1, 2, 3'!I9:I9))</f>
        <v>48=48</v>
      </c>
      <c r="F104" s="299"/>
    </row>
    <row r="105" spans="1:6" s="189" customFormat="1" ht="31.5">
      <c r="A105" s="300">
        <f>IF((SUM('Разделы 1, 2, 3'!J10:J13)=SUM('Разделы 1, 2, 3'!J9:J9)),"","Неверно!")</f>
      </c>
      <c r="B105" s="303" t="s">
        <v>737</v>
      </c>
      <c r="C105" s="299" t="s">
        <v>748</v>
      </c>
      <c r="D105" s="299" t="s">
        <v>242</v>
      </c>
      <c r="E105" s="299" t="str">
        <f>CONCATENATE(SUM('Разделы 1, 2, 3'!J10:J13),"=",SUM('Разделы 1, 2, 3'!J9:J9))</f>
        <v>0=0</v>
      </c>
      <c r="F105" s="299"/>
    </row>
    <row r="106" spans="1:6" s="189" customFormat="1" ht="31.5">
      <c r="A106" s="300">
        <f>IF((SUM('Разделы 1, 2, 3'!K10:K13)=SUM('Разделы 1, 2, 3'!K9:K9)),"","Неверно!")</f>
      </c>
      <c r="B106" s="303" t="s">
        <v>737</v>
      </c>
      <c r="C106" s="299" t="s">
        <v>749</v>
      </c>
      <c r="D106" s="299" t="s">
        <v>242</v>
      </c>
      <c r="E106" s="299" t="str">
        <f>CONCATENATE(SUM('Разделы 1, 2, 3'!K10:K13),"=",SUM('Разделы 1, 2, 3'!K9:K9))</f>
        <v>0=0</v>
      </c>
      <c r="F106" s="299"/>
    </row>
    <row r="107" spans="1:6" s="189" customFormat="1" ht="15.75">
      <c r="A107" s="300">
        <f>IF((SUM('Разделы 5, 6, 7, 8'!E11:E11)&lt;=SUM('Разделы 5, 6, 7, 8'!E10:E10)),"","Неверно!")</f>
      </c>
      <c r="B107" s="303" t="s">
        <v>750</v>
      </c>
      <c r="C107" s="299" t="s">
        <v>751</v>
      </c>
      <c r="D107" s="299" t="s">
        <v>544</v>
      </c>
      <c r="E107" s="299" t="str">
        <f>CONCATENATE(SUM('Разделы 5, 6, 7, 8'!E11:E11),"&lt;=",SUM('Разделы 5, 6, 7, 8'!E10:E10))</f>
        <v>1&lt;=1</v>
      </c>
      <c r="F107" s="299"/>
    </row>
    <row r="108" spans="1:6" s="189" customFormat="1" ht="31.5">
      <c r="A108" s="300">
        <f>IF((SUM('Раздел 4'!AG47:AG47)&lt;=SUM('Раздел 4'!AG10:AG10)),"","Неверно!")</f>
      </c>
      <c r="B108" s="303" t="s">
        <v>752</v>
      </c>
      <c r="C108" s="299" t="s">
        <v>753</v>
      </c>
      <c r="D108" s="299" t="s">
        <v>754</v>
      </c>
      <c r="E108" s="299" t="str">
        <f>CONCATENATE(SUM('Раздел 4'!AG47:AG47),"&lt;=",SUM('Раздел 4'!AG10:AG10))</f>
        <v>0&lt;=2</v>
      </c>
      <c r="F108" s="299"/>
    </row>
    <row r="109" spans="1:6" s="189" customFormat="1" ht="31.5">
      <c r="A109" s="300">
        <f>IF((SUM('Раздел 4'!AH47:AH47)&lt;=SUM('Раздел 4'!AH10:AH10)),"","Неверно!")</f>
      </c>
      <c r="B109" s="303" t="s">
        <v>752</v>
      </c>
      <c r="C109" s="299" t="s">
        <v>755</v>
      </c>
      <c r="D109" s="299" t="s">
        <v>754</v>
      </c>
      <c r="E109" s="299" t="str">
        <f>CONCATENATE(SUM('Раздел 4'!AH47:AH47),"&lt;=",SUM('Раздел 4'!AH10:AH10))</f>
        <v>0&lt;=0</v>
      </c>
      <c r="F109" s="299"/>
    </row>
    <row r="110" spans="1:6" s="189" customFormat="1" ht="31.5">
      <c r="A110" s="300">
        <f>IF((SUM('Раздел 4'!AI47:AI47)&lt;=SUM('Раздел 4'!AI10:AI10)),"","Неверно!")</f>
      </c>
      <c r="B110" s="303" t="s">
        <v>752</v>
      </c>
      <c r="C110" s="299" t="s">
        <v>756</v>
      </c>
      <c r="D110" s="299" t="s">
        <v>754</v>
      </c>
      <c r="E110" s="299" t="str">
        <f>CONCATENATE(SUM('Раздел 4'!AI47:AI47),"&lt;=",SUM('Раздел 4'!AI10:AI10))</f>
        <v>0&lt;=1</v>
      </c>
      <c r="F110" s="299"/>
    </row>
    <row r="111" spans="1:6" s="189" customFormat="1" ht="31.5">
      <c r="A111" s="300">
        <f>IF((SUM('Раздел 4'!AJ47:AJ47)&lt;=SUM('Раздел 4'!AJ10:AJ10)),"","Неверно!")</f>
      </c>
      <c r="B111" s="303" t="s">
        <v>752</v>
      </c>
      <c r="C111" s="299" t="s">
        <v>757</v>
      </c>
      <c r="D111" s="299" t="s">
        <v>754</v>
      </c>
      <c r="E111" s="299" t="str">
        <f>CONCATENATE(SUM('Раздел 4'!AJ47:AJ47),"&lt;=",SUM('Раздел 4'!AJ10:AJ10))</f>
        <v>0&lt;=0</v>
      </c>
      <c r="F111" s="299"/>
    </row>
    <row r="112" spans="1:6" s="189" customFormat="1" ht="31.5">
      <c r="A112" s="300">
        <f>IF((SUM('Раздел 4'!AK47:AK47)&lt;=SUM('Раздел 4'!AK10:AK10)),"","Неверно!")</f>
      </c>
      <c r="B112" s="303" t="s">
        <v>752</v>
      </c>
      <c r="C112" s="299" t="s">
        <v>758</v>
      </c>
      <c r="D112" s="299" t="s">
        <v>754</v>
      </c>
      <c r="E112" s="299" t="str">
        <f>CONCATENATE(SUM('Раздел 4'!AK47:AK47),"&lt;=",SUM('Раздел 4'!AK10:AK10))</f>
        <v>0&lt;=0</v>
      </c>
      <c r="F112" s="299"/>
    </row>
    <row r="113" spans="1:6" s="189" customFormat="1" ht="31.5">
      <c r="A113" s="300">
        <f>IF((SUM('Раздел 4'!AL47:AL47)&lt;=SUM('Раздел 4'!AL10:AL10)),"","Неверно!")</f>
      </c>
      <c r="B113" s="303" t="s">
        <v>752</v>
      </c>
      <c r="C113" s="299" t="s">
        <v>759</v>
      </c>
      <c r="D113" s="299" t="s">
        <v>754</v>
      </c>
      <c r="E113" s="299" t="str">
        <f>CONCATENATE(SUM('Раздел 4'!AL47:AL47),"&lt;=",SUM('Раздел 4'!AL10:AL10))</f>
        <v>0&lt;=0</v>
      </c>
      <c r="F113" s="299"/>
    </row>
    <row r="114" spans="1:6" s="189" customFormat="1" ht="31.5">
      <c r="A114" s="300">
        <f>IF((SUM('Раздел 4'!AM47:AM47)&lt;=SUM('Раздел 4'!AM10:AM10)),"","Неверно!")</f>
      </c>
      <c r="B114" s="303" t="s">
        <v>752</v>
      </c>
      <c r="C114" s="299" t="s">
        <v>760</v>
      </c>
      <c r="D114" s="299" t="s">
        <v>754</v>
      </c>
      <c r="E114" s="299" t="str">
        <f>CONCATENATE(SUM('Раздел 4'!AM47:AM47),"&lt;=",SUM('Раздел 4'!AM10:AM10))</f>
        <v>0&lt;=58</v>
      </c>
      <c r="F114" s="299"/>
    </row>
    <row r="115" spans="1:6" s="189" customFormat="1" ht="31.5">
      <c r="A115" s="300">
        <f>IF((SUM('Раздел 4'!AN47:AN47)&lt;=SUM('Раздел 4'!AN10:AN10)),"","Неверно!")</f>
      </c>
      <c r="B115" s="303" t="s">
        <v>752</v>
      </c>
      <c r="C115" s="299" t="s">
        <v>761</v>
      </c>
      <c r="D115" s="299" t="s">
        <v>754</v>
      </c>
      <c r="E115" s="299" t="str">
        <f>CONCATENATE(SUM('Раздел 4'!AN47:AN47),"&lt;=",SUM('Раздел 4'!AN10:AN10))</f>
        <v>0&lt;=61</v>
      </c>
      <c r="F115" s="299"/>
    </row>
    <row r="116" spans="1:6" s="189" customFormat="1" ht="31.5">
      <c r="A116" s="300">
        <f>IF((SUM('Раздел 4'!AO47:AO47)&lt;=SUM('Раздел 4'!AO10:AO10)),"","Неверно!")</f>
      </c>
      <c r="B116" s="303" t="s">
        <v>752</v>
      </c>
      <c r="C116" s="299" t="s">
        <v>762</v>
      </c>
      <c r="D116" s="299" t="s">
        <v>754</v>
      </c>
      <c r="E116" s="299" t="str">
        <f>CONCATENATE(SUM('Раздел 4'!AO47:AO47),"&lt;=",SUM('Раздел 4'!AO10:AO10))</f>
        <v>0&lt;=0</v>
      </c>
      <c r="F116" s="299"/>
    </row>
    <row r="117" spans="1:6" s="189" customFormat="1" ht="31.5">
      <c r="A117" s="300">
        <f>IF((SUM('Раздел 4'!AP47:AP47)&lt;=SUM('Раздел 4'!AP10:AP10)),"","Неверно!")</f>
      </c>
      <c r="B117" s="303" t="s">
        <v>752</v>
      </c>
      <c r="C117" s="299" t="s">
        <v>763</v>
      </c>
      <c r="D117" s="299" t="s">
        <v>754</v>
      </c>
      <c r="E117" s="299" t="str">
        <f>CONCATENATE(SUM('Раздел 4'!AP47:AP47),"&lt;=",SUM('Раздел 4'!AP10:AP10))</f>
        <v>0&lt;=0</v>
      </c>
      <c r="F117" s="299"/>
    </row>
    <row r="118" spans="1:6" s="189" customFormat="1" ht="31.5">
      <c r="A118" s="300">
        <f>IF((SUM('Раздел 4'!AQ47:AQ47)&lt;=SUM('Раздел 4'!AQ10:AQ10)),"","Неверно!")</f>
      </c>
      <c r="B118" s="303" t="s">
        <v>752</v>
      </c>
      <c r="C118" s="299" t="s">
        <v>764</v>
      </c>
      <c r="D118" s="299" t="s">
        <v>754</v>
      </c>
      <c r="E118" s="299" t="str">
        <f>CONCATENATE(SUM('Раздел 4'!AQ47:AQ47),"&lt;=",SUM('Раздел 4'!AQ10:AQ10))</f>
        <v>0&lt;=0</v>
      </c>
      <c r="F118" s="299"/>
    </row>
    <row r="119" spans="1:6" s="189" customFormat="1" ht="31.5">
      <c r="A119" s="300">
        <f>IF((SUM('Раздел 4'!AR47:AR47)&lt;=SUM('Раздел 4'!AR10:AR10)),"","Неверно!")</f>
      </c>
      <c r="B119" s="303" t="s">
        <v>752</v>
      </c>
      <c r="C119" s="299" t="s">
        <v>765</v>
      </c>
      <c r="D119" s="299" t="s">
        <v>754</v>
      </c>
      <c r="E119" s="299" t="str">
        <f>CONCATENATE(SUM('Раздел 4'!AR47:AR47),"&lt;=",SUM('Раздел 4'!AR10:AR10))</f>
        <v>0&lt;=0</v>
      </c>
      <c r="F119" s="299"/>
    </row>
    <row r="120" spans="1:6" s="189" customFormat="1" ht="31.5">
      <c r="A120" s="300">
        <f>IF((SUM('Раздел 4'!AS47:AS47)&lt;=SUM('Раздел 4'!AS10:AS10)),"","Неверно!")</f>
      </c>
      <c r="B120" s="303" t="s">
        <v>752</v>
      </c>
      <c r="C120" s="299" t="s">
        <v>766</v>
      </c>
      <c r="D120" s="299" t="s">
        <v>754</v>
      </c>
      <c r="E120" s="299" t="str">
        <f>CONCATENATE(SUM('Раздел 4'!AS47:AS47),"&lt;=",SUM('Раздел 4'!AS10:AS10))</f>
        <v>0&lt;=0</v>
      </c>
      <c r="F120" s="299"/>
    </row>
    <row r="121" spans="1:6" s="189" customFormat="1" ht="31.5">
      <c r="A121" s="300">
        <f>IF((SUM('Раздел 4'!AT47:AT47)&lt;=SUM('Раздел 4'!AT10:AT10)),"","Неверно!")</f>
      </c>
      <c r="B121" s="303" t="s">
        <v>752</v>
      </c>
      <c r="C121" s="299" t="s">
        <v>767</v>
      </c>
      <c r="D121" s="299" t="s">
        <v>754</v>
      </c>
      <c r="E121" s="299" t="str">
        <f>CONCATENATE(SUM('Раздел 4'!AT47:AT47),"&lt;=",SUM('Раздел 4'!AT10:AT10))</f>
        <v>0&lt;=0</v>
      </c>
      <c r="F121" s="299"/>
    </row>
    <row r="122" spans="1:6" s="189" customFormat="1" ht="31.5">
      <c r="A122" s="300">
        <f>IF((SUM('Раздел 4'!AU47:AU47)&lt;=SUM('Раздел 4'!AU10:AU10)),"","Неверно!")</f>
      </c>
      <c r="B122" s="303" t="s">
        <v>752</v>
      </c>
      <c r="C122" s="299" t="s">
        <v>768</v>
      </c>
      <c r="D122" s="299" t="s">
        <v>754</v>
      </c>
      <c r="E122" s="299" t="str">
        <f>CONCATENATE(SUM('Раздел 4'!AU47:AU47),"&lt;=",SUM('Раздел 4'!AU10:AU10))</f>
        <v>0&lt;=0</v>
      </c>
      <c r="F122" s="299"/>
    </row>
    <row r="123" spans="1:6" s="189" customFormat="1" ht="31.5">
      <c r="A123" s="300">
        <f>IF((SUM('Раздел 4'!AV47:AV47)&lt;=SUM('Раздел 4'!AV10:AV10)),"","Неверно!")</f>
      </c>
      <c r="B123" s="303" t="s">
        <v>752</v>
      </c>
      <c r="C123" s="299" t="s">
        <v>769</v>
      </c>
      <c r="D123" s="299" t="s">
        <v>754</v>
      </c>
      <c r="E123" s="299" t="str">
        <f>CONCATENATE(SUM('Раздел 4'!AV47:AV47),"&lt;=",SUM('Раздел 4'!AV10:AV10))</f>
        <v>0&lt;=3</v>
      </c>
      <c r="F123" s="299"/>
    </row>
    <row r="124" spans="1:6" s="189" customFormat="1" ht="15.75">
      <c r="A124" s="300">
        <f>IF((SUM('Раздел 4'!AG10:AG10)=SUM('Раздел 4'!AG52:AG54)),"","Неверно!")</f>
      </c>
      <c r="B124" s="303" t="s">
        <v>770</v>
      </c>
      <c r="C124" s="299" t="s">
        <v>771</v>
      </c>
      <c r="D124" s="299" t="s">
        <v>772</v>
      </c>
      <c r="E124" s="299" t="str">
        <f>CONCATENATE(SUM('Раздел 4'!AG10:AG10),"=",SUM('Раздел 4'!AG52:AG54))</f>
        <v>2=2</v>
      </c>
      <c r="F124" s="299"/>
    </row>
    <row r="125" spans="1:6" s="189" customFormat="1" ht="15.75">
      <c r="A125" s="300">
        <f>IF((SUM('Раздел 4'!AH10:AH10)=SUM('Раздел 4'!AH52:AH54)),"","Неверно!")</f>
      </c>
      <c r="B125" s="303" t="s">
        <v>770</v>
      </c>
      <c r="C125" s="299" t="s">
        <v>773</v>
      </c>
      <c r="D125" s="299" t="s">
        <v>772</v>
      </c>
      <c r="E125" s="299" t="str">
        <f>CONCATENATE(SUM('Раздел 4'!AH10:AH10),"=",SUM('Раздел 4'!AH52:AH54))</f>
        <v>0=0</v>
      </c>
      <c r="F125" s="299"/>
    </row>
    <row r="126" spans="1:6" s="189" customFormat="1" ht="15.75">
      <c r="A126" s="300">
        <f>IF((SUM('Раздел 4'!AI10:AI10)=SUM('Раздел 4'!AI52:AI54)),"","Неверно!")</f>
      </c>
      <c r="B126" s="303" t="s">
        <v>770</v>
      </c>
      <c r="C126" s="299" t="s">
        <v>774</v>
      </c>
      <c r="D126" s="299" t="s">
        <v>772</v>
      </c>
      <c r="E126" s="299" t="str">
        <f>CONCATENATE(SUM('Раздел 4'!AI10:AI10),"=",SUM('Раздел 4'!AI52:AI54))</f>
        <v>1=1</v>
      </c>
      <c r="F126" s="299"/>
    </row>
    <row r="127" spans="1:6" s="189" customFormat="1" ht="15.75">
      <c r="A127" s="300">
        <f>IF((SUM('Раздел 4'!AJ10:AJ10)=SUM('Раздел 4'!AJ52:AJ54)),"","Неверно!")</f>
      </c>
      <c r="B127" s="303" t="s">
        <v>770</v>
      </c>
      <c r="C127" s="299" t="s">
        <v>775</v>
      </c>
      <c r="D127" s="299" t="s">
        <v>772</v>
      </c>
      <c r="E127" s="299" t="str">
        <f>CONCATENATE(SUM('Раздел 4'!AJ10:AJ10),"=",SUM('Раздел 4'!AJ52:AJ54))</f>
        <v>0=0</v>
      </c>
      <c r="F127" s="299"/>
    </row>
    <row r="128" spans="1:6" s="189" customFormat="1" ht="15.75">
      <c r="A128" s="300">
        <f>IF((SUM('Раздел 4'!AK10:AK10)=SUM('Раздел 4'!AK52:AK54)),"","Неверно!")</f>
      </c>
      <c r="B128" s="303" t="s">
        <v>770</v>
      </c>
      <c r="C128" s="299" t="s">
        <v>776</v>
      </c>
      <c r="D128" s="299" t="s">
        <v>772</v>
      </c>
      <c r="E128" s="299" t="str">
        <f>CONCATENATE(SUM('Раздел 4'!AK10:AK10),"=",SUM('Раздел 4'!AK52:AK54))</f>
        <v>0=0</v>
      </c>
      <c r="F128" s="299"/>
    </row>
    <row r="129" spans="1:6" s="189" customFormat="1" ht="15.75">
      <c r="A129" s="300">
        <f>IF((SUM('Раздел 4'!AL10:AL10)=SUM('Раздел 4'!AL52:AL54)),"","Неверно!")</f>
      </c>
      <c r="B129" s="303" t="s">
        <v>770</v>
      </c>
      <c r="C129" s="299" t="s">
        <v>777</v>
      </c>
      <c r="D129" s="299" t="s">
        <v>772</v>
      </c>
      <c r="E129" s="299" t="str">
        <f>CONCATENATE(SUM('Раздел 4'!AL10:AL10),"=",SUM('Раздел 4'!AL52:AL54))</f>
        <v>0=0</v>
      </c>
      <c r="F129" s="299"/>
    </row>
    <row r="130" spans="1:6" s="189" customFormat="1" ht="15.75">
      <c r="A130" s="300">
        <f>IF((SUM('Раздел 4'!AM10:AM10)=SUM('Раздел 4'!AM52:AM54)),"","Неверно!")</f>
      </c>
      <c r="B130" s="303" t="s">
        <v>770</v>
      </c>
      <c r="C130" s="299" t="s">
        <v>778</v>
      </c>
      <c r="D130" s="299" t="s">
        <v>772</v>
      </c>
      <c r="E130" s="299" t="str">
        <f>CONCATENATE(SUM('Раздел 4'!AM10:AM10),"=",SUM('Раздел 4'!AM52:AM54))</f>
        <v>58=58</v>
      </c>
      <c r="F130" s="299"/>
    </row>
    <row r="131" spans="1:6" s="189" customFormat="1" ht="15.75">
      <c r="A131" s="300">
        <f>IF((SUM('Раздел 4'!AN10:AN10)=SUM('Раздел 4'!AN52:AN54)),"","Неверно!")</f>
      </c>
      <c r="B131" s="303" t="s">
        <v>770</v>
      </c>
      <c r="C131" s="299" t="s">
        <v>779</v>
      </c>
      <c r="D131" s="299" t="s">
        <v>772</v>
      </c>
      <c r="E131" s="299" t="str">
        <f>CONCATENATE(SUM('Раздел 4'!AN10:AN10),"=",SUM('Раздел 4'!AN52:AN54))</f>
        <v>61=61</v>
      </c>
      <c r="F131" s="299"/>
    </row>
    <row r="132" spans="1:6" s="189" customFormat="1" ht="15.75">
      <c r="A132" s="300">
        <f>IF((SUM('Раздел 4'!AO10:AO10)=SUM('Раздел 4'!AO52:AO54)),"","Неверно!")</f>
      </c>
      <c r="B132" s="303" t="s">
        <v>770</v>
      </c>
      <c r="C132" s="299" t="s">
        <v>780</v>
      </c>
      <c r="D132" s="299" t="s">
        <v>772</v>
      </c>
      <c r="E132" s="299" t="str">
        <f>CONCATENATE(SUM('Раздел 4'!AO10:AO10),"=",SUM('Раздел 4'!AO52:AO54))</f>
        <v>0=0</v>
      </c>
      <c r="F132" s="299"/>
    </row>
    <row r="133" spans="1:6" s="189" customFormat="1" ht="15.75">
      <c r="A133" s="300">
        <f>IF((SUM('Раздел 4'!AP10:AP10)=SUM('Раздел 4'!AP52:AP54)),"","Неверно!")</f>
      </c>
      <c r="B133" s="303" t="s">
        <v>770</v>
      </c>
      <c r="C133" s="299" t="s">
        <v>781</v>
      </c>
      <c r="D133" s="299" t="s">
        <v>772</v>
      </c>
      <c r="E133" s="299" t="str">
        <f>CONCATENATE(SUM('Раздел 4'!AP10:AP10),"=",SUM('Раздел 4'!AP52:AP54))</f>
        <v>0=0</v>
      </c>
      <c r="F133" s="299"/>
    </row>
    <row r="134" spans="1:6" s="189" customFormat="1" ht="15.75">
      <c r="A134" s="300">
        <f>IF((SUM('Раздел 4'!AQ10:AQ10)=SUM('Раздел 4'!AQ52:AQ54)),"","Неверно!")</f>
      </c>
      <c r="B134" s="303" t="s">
        <v>770</v>
      </c>
      <c r="C134" s="299" t="s">
        <v>782</v>
      </c>
      <c r="D134" s="299" t="s">
        <v>772</v>
      </c>
      <c r="E134" s="299" t="str">
        <f>CONCATENATE(SUM('Раздел 4'!AQ10:AQ10),"=",SUM('Раздел 4'!AQ52:AQ54))</f>
        <v>0=0</v>
      </c>
      <c r="F134" s="299"/>
    </row>
    <row r="135" spans="1:6" s="189" customFormat="1" ht="15.75">
      <c r="A135" s="300">
        <f>IF((SUM('Раздел 4'!AR10:AR10)=SUM('Раздел 4'!AR52:AR54)),"","Неверно!")</f>
      </c>
      <c r="B135" s="303" t="s">
        <v>770</v>
      </c>
      <c r="C135" s="299" t="s">
        <v>783</v>
      </c>
      <c r="D135" s="299" t="s">
        <v>772</v>
      </c>
      <c r="E135" s="299" t="str">
        <f>CONCATENATE(SUM('Раздел 4'!AR10:AR10),"=",SUM('Раздел 4'!AR52:AR54))</f>
        <v>0=0</v>
      </c>
      <c r="F135" s="299"/>
    </row>
    <row r="136" spans="1:6" s="189" customFormat="1" ht="15.75">
      <c r="A136" s="300">
        <f>IF((SUM('Раздел 4'!AS10:AS10)=SUM('Раздел 4'!AS52:AS54)),"","Неверно!")</f>
      </c>
      <c r="B136" s="303" t="s">
        <v>770</v>
      </c>
      <c r="C136" s="299" t="s">
        <v>784</v>
      </c>
      <c r="D136" s="299" t="s">
        <v>772</v>
      </c>
      <c r="E136" s="299" t="str">
        <f>CONCATENATE(SUM('Раздел 4'!AS10:AS10),"=",SUM('Раздел 4'!AS52:AS54))</f>
        <v>0=0</v>
      </c>
      <c r="F136" s="299"/>
    </row>
    <row r="137" spans="1:6" s="189" customFormat="1" ht="15.75">
      <c r="A137" s="300">
        <f>IF((SUM('Раздел 4'!AT10:AT10)=SUM('Раздел 4'!AT52:AT54)),"","Неверно!")</f>
      </c>
      <c r="B137" s="303" t="s">
        <v>770</v>
      </c>
      <c r="C137" s="299" t="s">
        <v>785</v>
      </c>
      <c r="D137" s="299" t="s">
        <v>772</v>
      </c>
      <c r="E137" s="299" t="str">
        <f>CONCATENATE(SUM('Раздел 4'!AT10:AT10),"=",SUM('Раздел 4'!AT52:AT54))</f>
        <v>0=0</v>
      </c>
      <c r="F137" s="299"/>
    </row>
    <row r="138" spans="1:6" s="189" customFormat="1" ht="15.75">
      <c r="A138" s="300">
        <f>IF((SUM('Раздел 4'!AU10:AU10)=SUM('Раздел 4'!AU52:AU54)),"","Неверно!")</f>
      </c>
      <c r="B138" s="303" t="s">
        <v>770</v>
      </c>
      <c r="C138" s="299" t="s">
        <v>786</v>
      </c>
      <c r="D138" s="299" t="s">
        <v>772</v>
      </c>
      <c r="E138" s="299" t="str">
        <f>CONCATENATE(SUM('Раздел 4'!AU10:AU10),"=",SUM('Раздел 4'!AU52:AU54))</f>
        <v>0=0</v>
      </c>
      <c r="F138" s="299"/>
    </row>
    <row r="139" spans="1:6" s="189" customFormat="1" ht="15.75">
      <c r="A139" s="300">
        <f>IF((SUM('Раздел 4'!AV10:AV10)=SUM('Раздел 4'!AV52:AV54)),"","Неверно!")</f>
      </c>
      <c r="B139" s="303" t="s">
        <v>770</v>
      </c>
      <c r="C139" s="299" t="s">
        <v>787</v>
      </c>
      <c r="D139" s="299" t="s">
        <v>772</v>
      </c>
      <c r="E139" s="299" t="str">
        <f>CONCATENATE(SUM('Раздел 4'!AV10:AV10),"=",SUM('Раздел 4'!AV52:AV54))</f>
        <v>3=3</v>
      </c>
      <c r="F139" s="299"/>
    </row>
    <row r="140" spans="1:6" s="189" customFormat="1" ht="31.5">
      <c r="A140" s="300">
        <f>IF((SUM('Разделы 1, 2, 3'!J9:J9)&lt;=SUM('Разделы 1, 2, 3'!I9:I9)),"","Неверно!")</f>
      </c>
      <c r="B140" s="303" t="s">
        <v>788</v>
      </c>
      <c r="C140" s="299" t="s">
        <v>789</v>
      </c>
      <c r="D140" s="299" t="s">
        <v>227</v>
      </c>
      <c r="E140" s="299" t="str">
        <f>CONCATENATE(SUM('Разделы 1, 2, 3'!J9:J9),"&lt;=",SUM('Разделы 1, 2, 3'!I9:I9))</f>
        <v>0&lt;=48</v>
      </c>
      <c r="F140" s="299"/>
    </row>
    <row r="141" spans="1:6" s="189" customFormat="1" ht="31.5">
      <c r="A141" s="300">
        <f>IF((SUM('Разделы 1, 2, 3'!J10:J10)&lt;=SUM('Разделы 1, 2, 3'!I10:I10)),"","Неверно!")</f>
      </c>
      <c r="B141" s="303" t="s">
        <v>788</v>
      </c>
      <c r="C141" s="299" t="s">
        <v>790</v>
      </c>
      <c r="D141" s="299" t="s">
        <v>227</v>
      </c>
      <c r="E141" s="299" t="str">
        <f>CONCATENATE(SUM('Разделы 1, 2, 3'!J10:J10),"&lt;=",SUM('Разделы 1, 2, 3'!I10:I10))</f>
        <v>0&lt;=0</v>
      </c>
      <c r="F141" s="299"/>
    </row>
    <row r="142" spans="1:6" s="189" customFormat="1" ht="31.5">
      <c r="A142" s="300">
        <f>IF((SUM('Разделы 1, 2, 3'!J11:J11)&lt;=SUM('Разделы 1, 2, 3'!I11:I11)),"","Неверно!")</f>
      </c>
      <c r="B142" s="303" t="s">
        <v>788</v>
      </c>
      <c r="C142" s="299" t="s">
        <v>791</v>
      </c>
      <c r="D142" s="299" t="s">
        <v>227</v>
      </c>
      <c r="E142" s="299" t="str">
        <f>CONCATENATE(SUM('Разделы 1, 2, 3'!J11:J11),"&lt;=",SUM('Разделы 1, 2, 3'!I11:I11))</f>
        <v>0&lt;=7</v>
      </c>
      <c r="F142" s="299"/>
    </row>
    <row r="143" spans="1:6" s="189" customFormat="1" ht="31.5">
      <c r="A143" s="300">
        <f>IF((SUM('Разделы 1, 2, 3'!J12:J12)&lt;=SUM('Разделы 1, 2, 3'!I12:I12)),"","Неверно!")</f>
      </c>
      <c r="B143" s="303" t="s">
        <v>788</v>
      </c>
      <c r="C143" s="299" t="s">
        <v>792</v>
      </c>
      <c r="D143" s="299" t="s">
        <v>227</v>
      </c>
      <c r="E143" s="299" t="str">
        <f>CONCATENATE(SUM('Разделы 1, 2, 3'!J12:J12),"&lt;=",SUM('Разделы 1, 2, 3'!I12:I12))</f>
        <v>0&lt;=41</v>
      </c>
      <c r="F143" s="299"/>
    </row>
    <row r="144" spans="1:6" s="189" customFormat="1" ht="31.5">
      <c r="A144" s="300">
        <f>IF((SUM('Разделы 1, 2, 3'!J13:J13)&lt;=SUM('Разделы 1, 2, 3'!I13:I13)),"","Неверно!")</f>
      </c>
      <c r="B144" s="303" t="s">
        <v>788</v>
      </c>
      <c r="C144" s="299" t="s">
        <v>793</v>
      </c>
      <c r="D144" s="299" t="s">
        <v>227</v>
      </c>
      <c r="E144" s="299" t="str">
        <f>CONCATENATE(SUM('Разделы 1, 2, 3'!J13:J13),"&lt;=",SUM('Разделы 1, 2, 3'!I13:I13))</f>
        <v>0&lt;=0</v>
      </c>
      <c r="F144" s="299"/>
    </row>
    <row r="145" spans="1:6" s="189" customFormat="1" ht="15.75">
      <c r="A145" s="300">
        <f>IF((SUM('Разделы 5, 6, 7, 8'!E24:E32)=0),"","Неверно!")</f>
      </c>
      <c r="B145" s="303" t="s">
        <v>794</v>
      </c>
      <c r="C145" s="299" t="s">
        <v>795</v>
      </c>
      <c r="D145" s="299" t="s">
        <v>796</v>
      </c>
      <c r="E145" s="299" t="str">
        <f>CONCATENATE(SUM('Разделы 5, 6, 7, 8'!E24:E32),"=",0)</f>
        <v>0=0</v>
      </c>
      <c r="F145" s="299"/>
    </row>
    <row r="146" spans="1:6" s="189" customFormat="1" ht="15.75">
      <c r="A146" s="300">
        <f>IF((SUM('Разделы 1, 2, 3'!C22:C24)=SUM('Разделы 1, 2, 3'!C21:C21)),"","Неверно!")</f>
      </c>
      <c r="B146" s="303" t="s">
        <v>797</v>
      </c>
      <c r="C146" s="299" t="s">
        <v>798</v>
      </c>
      <c r="D146" s="299" t="s">
        <v>392</v>
      </c>
      <c r="E146" s="299" t="str">
        <f>CONCATENATE(SUM('Разделы 1, 2, 3'!C22:C24),"=",SUM('Разделы 1, 2, 3'!C21:C21))</f>
        <v>61=61</v>
      </c>
      <c r="F146" s="299"/>
    </row>
    <row r="147" spans="1:6" s="189" customFormat="1" ht="15.75">
      <c r="A147" s="300">
        <f>IF((SUM('Разделы 1, 2, 3'!L22:L24)=SUM('Разделы 1, 2, 3'!L21:L21)),"","Неверно!")</f>
      </c>
      <c r="B147" s="303" t="s">
        <v>797</v>
      </c>
      <c r="C147" s="299" t="s">
        <v>799</v>
      </c>
      <c r="D147" s="299" t="s">
        <v>392</v>
      </c>
      <c r="E147" s="299" t="str">
        <f>CONCATENATE(SUM('Разделы 1, 2, 3'!L22:L24),"=",SUM('Разделы 1, 2, 3'!L21:L21))</f>
        <v>16=16</v>
      </c>
      <c r="F147" s="299"/>
    </row>
    <row r="148" spans="1:6" s="189" customFormat="1" ht="15.75">
      <c r="A148" s="300">
        <f>IF((SUM('Разделы 1, 2, 3'!D22:D24)=SUM('Разделы 1, 2, 3'!D21:D21)),"","Неверно!")</f>
      </c>
      <c r="B148" s="303" t="s">
        <v>797</v>
      </c>
      <c r="C148" s="299" t="s">
        <v>800</v>
      </c>
      <c r="D148" s="299" t="s">
        <v>392</v>
      </c>
      <c r="E148" s="299" t="str">
        <f>CONCATENATE(SUM('Разделы 1, 2, 3'!D22:D24),"=",SUM('Разделы 1, 2, 3'!D21:D21))</f>
        <v>0=0</v>
      </c>
      <c r="F148" s="299"/>
    </row>
    <row r="149" spans="1:6" s="189" customFormat="1" ht="15.75">
      <c r="A149" s="300">
        <f>IF((SUM('Разделы 1, 2, 3'!E22:E24)=SUM('Разделы 1, 2, 3'!E21:E21)),"","Неверно!")</f>
      </c>
      <c r="B149" s="303" t="s">
        <v>797</v>
      </c>
      <c r="C149" s="299" t="s">
        <v>801</v>
      </c>
      <c r="D149" s="299" t="s">
        <v>392</v>
      </c>
      <c r="E149" s="299" t="str">
        <f>CONCATENATE(SUM('Разделы 1, 2, 3'!E22:E24),"=",SUM('Разделы 1, 2, 3'!E21:E21))</f>
        <v>0=0</v>
      </c>
      <c r="F149" s="299"/>
    </row>
    <row r="150" spans="1:6" s="189" customFormat="1" ht="15.75">
      <c r="A150" s="300">
        <f>IF((SUM('Разделы 1, 2, 3'!F22:F24)=SUM('Разделы 1, 2, 3'!F21:F21)),"","Неверно!")</f>
      </c>
      <c r="B150" s="303" t="s">
        <v>797</v>
      </c>
      <c r="C150" s="299" t="s">
        <v>802</v>
      </c>
      <c r="D150" s="299" t="s">
        <v>392</v>
      </c>
      <c r="E150" s="299" t="str">
        <f>CONCATENATE(SUM('Разделы 1, 2, 3'!F22:F24),"=",SUM('Разделы 1, 2, 3'!F21:F21))</f>
        <v>0=0</v>
      </c>
      <c r="F150" s="299"/>
    </row>
    <row r="151" spans="1:6" s="189" customFormat="1" ht="15.75">
      <c r="A151" s="300">
        <f>IF((SUM('Разделы 1, 2, 3'!G22:G24)=SUM('Разделы 1, 2, 3'!G21:G21)),"","Неверно!")</f>
      </c>
      <c r="B151" s="303" t="s">
        <v>797</v>
      </c>
      <c r="C151" s="299" t="s">
        <v>803</v>
      </c>
      <c r="D151" s="299" t="s">
        <v>392</v>
      </c>
      <c r="E151" s="299" t="str">
        <f>CONCATENATE(SUM('Разделы 1, 2, 3'!G22:G24),"=",SUM('Разделы 1, 2, 3'!G21:G21))</f>
        <v>0=0</v>
      </c>
      <c r="F151" s="299"/>
    </row>
    <row r="152" spans="1:6" s="189" customFormat="1" ht="15.75">
      <c r="A152" s="300">
        <f>IF((SUM('Разделы 1, 2, 3'!H22:H24)=SUM('Разделы 1, 2, 3'!H21:H21)),"","Неверно!")</f>
      </c>
      <c r="B152" s="303" t="s">
        <v>797</v>
      </c>
      <c r="C152" s="299" t="s">
        <v>804</v>
      </c>
      <c r="D152" s="299" t="s">
        <v>392</v>
      </c>
      <c r="E152" s="299" t="str">
        <f>CONCATENATE(SUM('Разделы 1, 2, 3'!H22:H24),"=",SUM('Разделы 1, 2, 3'!H21:H21))</f>
        <v>0=0</v>
      </c>
      <c r="F152" s="299"/>
    </row>
    <row r="153" spans="1:6" s="189" customFormat="1" ht="15.75">
      <c r="A153" s="300">
        <f>IF((SUM('Разделы 1, 2, 3'!I22:I24)=SUM('Разделы 1, 2, 3'!I21:I21)),"","Неверно!")</f>
      </c>
      <c r="B153" s="303" t="s">
        <v>797</v>
      </c>
      <c r="C153" s="299" t="s">
        <v>805</v>
      </c>
      <c r="D153" s="299" t="s">
        <v>392</v>
      </c>
      <c r="E153" s="299" t="str">
        <f>CONCATENATE(SUM('Разделы 1, 2, 3'!I22:I24),"=",SUM('Разделы 1, 2, 3'!I21:I21))</f>
        <v>0=0</v>
      </c>
      <c r="F153" s="299"/>
    </row>
    <row r="154" spans="1:6" s="189" customFormat="1" ht="15.75">
      <c r="A154" s="300">
        <f>IF((SUM('Разделы 1, 2, 3'!J22:J24)=SUM('Разделы 1, 2, 3'!J21:J21)),"","Неверно!")</f>
      </c>
      <c r="B154" s="303" t="s">
        <v>797</v>
      </c>
      <c r="C154" s="299" t="s">
        <v>806</v>
      </c>
      <c r="D154" s="299" t="s">
        <v>392</v>
      </c>
      <c r="E154" s="299" t="str">
        <f>CONCATENATE(SUM('Разделы 1, 2, 3'!J22:J24),"=",SUM('Разделы 1, 2, 3'!J21:J21))</f>
        <v>9=9</v>
      </c>
      <c r="F154" s="299"/>
    </row>
    <row r="155" spans="1:6" s="189" customFormat="1" ht="15.75">
      <c r="A155" s="300">
        <f>IF((SUM('Разделы 1, 2, 3'!K22:K24)=SUM('Разделы 1, 2, 3'!K21:K21)),"","Неверно!")</f>
      </c>
      <c r="B155" s="303" t="s">
        <v>797</v>
      </c>
      <c r="C155" s="299" t="s">
        <v>807</v>
      </c>
      <c r="D155" s="299" t="s">
        <v>392</v>
      </c>
      <c r="E155" s="299" t="str">
        <f>CONCATENATE(SUM('Разделы 1, 2, 3'!K22:K24),"=",SUM('Разделы 1, 2, 3'!K21:K21))</f>
        <v>36=36</v>
      </c>
      <c r="F155" s="299"/>
    </row>
    <row r="156" spans="1:6" s="189" customFormat="1" ht="31.5">
      <c r="A156" s="300">
        <f>IF((SUM('Разделы 1, 2, 3'!C32:C32)=SUM('Разделы 1, 2, 3'!D32:G32)),"","Неверно!")</f>
      </c>
      <c r="B156" s="303" t="s">
        <v>808</v>
      </c>
      <c r="C156" s="299" t="s">
        <v>809</v>
      </c>
      <c r="D156" s="299" t="s">
        <v>236</v>
      </c>
      <c r="E156" s="299" t="str">
        <f>CONCATENATE(SUM('Разделы 1, 2, 3'!C32:C32),"=",SUM('Разделы 1, 2, 3'!D32:G32))</f>
        <v>0=0</v>
      </c>
      <c r="F156" s="299"/>
    </row>
    <row r="157" spans="1:6" s="189" customFormat="1" ht="15.75">
      <c r="A157" s="300">
        <f>IF((SUM('Раздел 4'!AG54:AG54)&lt;=SUM('Раздел 4'!AG10:AG10)),"","Неверно!")</f>
      </c>
      <c r="B157" s="303" t="s">
        <v>810</v>
      </c>
      <c r="C157" s="299" t="s">
        <v>811</v>
      </c>
      <c r="D157" s="299" t="s">
        <v>812</v>
      </c>
      <c r="E157" s="299" t="str">
        <f>CONCATENATE(SUM('Раздел 4'!AG54:AG54),"&lt;=",SUM('Раздел 4'!AG10:AG10))</f>
        <v>0&lt;=2</v>
      </c>
      <c r="F157" s="299"/>
    </row>
    <row r="158" spans="1:6" s="189" customFormat="1" ht="15.75">
      <c r="A158" s="300">
        <f>IF((SUM('Раздел 4'!AH54:AH54)&lt;=SUM('Раздел 4'!AH10:AH10)),"","Неверно!")</f>
      </c>
      <c r="B158" s="303" t="s">
        <v>810</v>
      </c>
      <c r="C158" s="299" t="s">
        <v>813</v>
      </c>
      <c r="D158" s="299" t="s">
        <v>812</v>
      </c>
      <c r="E158" s="299" t="str">
        <f>CONCATENATE(SUM('Раздел 4'!AH54:AH54),"&lt;=",SUM('Раздел 4'!AH10:AH10))</f>
        <v>0&lt;=0</v>
      </c>
      <c r="F158" s="299"/>
    </row>
    <row r="159" spans="1:6" s="189" customFormat="1" ht="15.75">
      <c r="A159" s="300">
        <f>IF((SUM('Раздел 4'!AI54:AI54)&lt;=SUM('Раздел 4'!AI10:AI10)),"","Неверно!")</f>
      </c>
      <c r="B159" s="303" t="s">
        <v>810</v>
      </c>
      <c r="C159" s="299" t="s">
        <v>814</v>
      </c>
      <c r="D159" s="299" t="s">
        <v>812</v>
      </c>
      <c r="E159" s="299" t="str">
        <f>CONCATENATE(SUM('Раздел 4'!AI54:AI54),"&lt;=",SUM('Раздел 4'!AI10:AI10))</f>
        <v>0&lt;=1</v>
      </c>
      <c r="F159" s="299"/>
    </row>
    <row r="160" spans="1:6" s="189" customFormat="1" ht="15.75">
      <c r="A160" s="300">
        <f>IF((SUM('Раздел 4'!AJ54:AJ54)&lt;=SUM('Раздел 4'!AJ10:AJ10)),"","Неверно!")</f>
      </c>
      <c r="B160" s="303" t="s">
        <v>810</v>
      </c>
      <c r="C160" s="299" t="s">
        <v>815</v>
      </c>
      <c r="D160" s="299" t="s">
        <v>812</v>
      </c>
      <c r="E160" s="299" t="str">
        <f>CONCATENATE(SUM('Раздел 4'!AJ54:AJ54),"&lt;=",SUM('Раздел 4'!AJ10:AJ10))</f>
        <v>0&lt;=0</v>
      </c>
      <c r="F160" s="299"/>
    </row>
    <row r="161" spans="1:6" s="189" customFormat="1" ht="15.75">
      <c r="A161" s="300">
        <f>IF((SUM('Раздел 4'!AK54:AK54)&lt;=SUM('Раздел 4'!AK10:AK10)),"","Неверно!")</f>
      </c>
      <c r="B161" s="303" t="s">
        <v>810</v>
      </c>
      <c r="C161" s="299" t="s">
        <v>816</v>
      </c>
      <c r="D161" s="299" t="s">
        <v>812</v>
      </c>
      <c r="E161" s="299" t="str">
        <f>CONCATENATE(SUM('Раздел 4'!AK54:AK54),"&lt;=",SUM('Раздел 4'!AK10:AK10))</f>
        <v>0&lt;=0</v>
      </c>
      <c r="F161" s="299"/>
    </row>
    <row r="162" spans="1:6" s="189" customFormat="1" ht="15.75">
      <c r="A162" s="300">
        <f>IF((SUM('Раздел 4'!AL54:AL54)&lt;=SUM('Раздел 4'!AL10:AL10)),"","Неверно!")</f>
      </c>
      <c r="B162" s="303" t="s">
        <v>810</v>
      </c>
      <c r="C162" s="299" t="s">
        <v>817</v>
      </c>
      <c r="D162" s="299" t="s">
        <v>812</v>
      </c>
      <c r="E162" s="299" t="str">
        <f>CONCATENATE(SUM('Раздел 4'!AL54:AL54),"&lt;=",SUM('Раздел 4'!AL10:AL10))</f>
        <v>0&lt;=0</v>
      </c>
      <c r="F162" s="299"/>
    </row>
    <row r="163" spans="1:6" s="189" customFormat="1" ht="15.75">
      <c r="A163" s="300">
        <f>IF((SUM('Раздел 4'!AM54:AM54)&lt;=SUM('Раздел 4'!AM10:AM10)),"","Неверно!")</f>
      </c>
      <c r="B163" s="303" t="s">
        <v>810</v>
      </c>
      <c r="C163" s="299" t="s">
        <v>818</v>
      </c>
      <c r="D163" s="299" t="s">
        <v>812</v>
      </c>
      <c r="E163" s="299" t="str">
        <f>CONCATENATE(SUM('Раздел 4'!AM54:AM54),"&lt;=",SUM('Раздел 4'!AM10:AM10))</f>
        <v>0&lt;=58</v>
      </c>
      <c r="F163" s="299"/>
    </row>
    <row r="164" spans="1:6" s="189" customFormat="1" ht="15.75">
      <c r="A164" s="300">
        <f>IF((SUM('Раздел 4'!AN54:AN54)&lt;=SUM('Раздел 4'!AN10:AN10)),"","Неверно!")</f>
      </c>
      <c r="B164" s="303" t="s">
        <v>810</v>
      </c>
      <c r="C164" s="299" t="s">
        <v>819</v>
      </c>
      <c r="D164" s="299" t="s">
        <v>812</v>
      </c>
      <c r="E164" s="299" t="str">
        <f>CONCATENATE(SUM('Раздел 4'!AN54:AN54),"&lt;=",SUM('Раздел 4'!AN10:AN10))</f>
        <v>0&lt;=61</v>
      </c>
      <c r="F164" s="299"/>
    </row>
    <row r="165" spans="1:6" s="189" customFormat="1" ht="15.75">
      <c r="A165" s="300">
        <f>IF((SUM('Раздел 4'!AO54:AO54)&lt;=SUM('Раздел 4'!AO10:AO10)),"","Неверно!")</f>
      </c>
      <c r="B165" s="303" t="s">
        <v>810</v>
      </c>
      <c r="C165" s="299" t="s">
        <v>820</v>
      </c>
      <c r="D165" s="299" t="s">
        <v>812</v>
      </c>
      <c r="E165" s="299" t="str">
        <f>CONCATENATE(SUM('Раздел 4'!AO54:AO54),"&lt;=",SUM('Раздел 4'!AO10:AO10))</f>
        <v>0&lt;=0</v>
      </c>
      <c r="F165" s="299"/>
    </row>
    <row r="166" spans="1:6" s="189" customFormat="1" ht="15.75">
      <c r="A166" s="300">
        <f>IF((SUM('Раздел 4'!AP54:AP54)&lt;=SUM('Раздел 4'!AP10:AP10)),"","Неверно!")</f>
      </c>
      <c r="B166" s="303" t="s">
        <v>810</v>
      </c>
      <c r="C166" s="299" t="s">
        <v>821</v>
      </c>
      <c r="D166" s="299" t="s">
        <v>812</v>
      </c>
      <c r="E166" s="299" t="str">
        <f>CONCATENATE(SUM('Раздел 4'!AP54:AP54),"&lt;=",SUM('Раздел 4'!AP10:AP10))</f>
        <v>0&lt;=0</v>
      </c>
      <c r="F166" s="299"/>
    </row>
    <row r="167" spans="1:6" s="189" customFormat="1" ht="15.75">
      <c r="A167" s="300">
        <f>IF((SUM('Раздел 4'!AQ54:AQ54)&lt;=SUM('Раздел 4'!AQ10:AQ10)),"","Неверно!")</f>
      </c>
      <c r="B167" s="303" t="s">
        <v>810</v>
      </c>
      <c r="C167" s="299" t="s">
        <v>822</v>
      </c>
      <c r="D167" s="299" t="s">
        <v>812</v>
      </c>
      <c r="E167" s="299" t="str">
        <f>CONCATENATE(SUM('Раздел 4'!AQ54:AQ54),"&lt;=",SUM('Раздел 4'!AQ10:AQ10))</f>
        <v>0&lt;=0</v>
      </c>
      <c r="F167" s="299"/>
    </row>
    <row r="168" spans="1:6" s="189" customFormat="1" ht="15.75">
      <c r="A168" s="300">
        <f>IF((SUM('Раздел 4'!AR54:AR54)&lt;=SUM('Раздел 4'!AR10:AR10)),"","Неверно!")</f>
      </c>
      <c r="B168" s="303" t="s">
        <v>810</v>
      </c>
      <c r="C168" s="299" t="s">
        <v>823</v>
      </c>
      <c r="D168" s="299" t="s">
        <v>812</v>
      </c>
      <c r="E168" s="299" t="str">
        <f>CONCATENATE(SUM('Раздел 4'!AR54:AR54),"&lt;=",SUM('Раздел 4'!AR10:AR10))</f>
        <v>0&lt;=0</v>
      </c>
      <c r="F168" s="299"/>
    </row>
    <row r="169" spans="1:6" s="189" customFormat="1" ht="15.75">
      <c r="A169" s="300">
        <f>IF((SUM('Раздел 4'!AS54:AS54)&lt;=SUM('Раздел 4'!AS10:AS10)),"","Неверно!")</f>
      </c>
      <c r="B169" s="303" t="s">
        <v>810</v>
      </c>
      <c r="C169" s="299" t="s">
        <v>824</v>
      </c>
      <c r="D169" s="299" t="s">
        <v>812</v>
      </c>
      <c r="E169" s="299" t="str">
        <f>CONCATENATE(SUM('Раздел 4'!AS54:AS54),"&lt;=",SUM('Раздел 4'!AS10:AS10))</f>
        <v>0&lt;=0</v>
      </c>
      <c r="F169" s="299"/>
    </row>
    <row r="170" spans="1:6" s="189" customFormat="1" ht="15.75">
      <c r="A170" s="300">
        <f>IF((SUM('Раздел 4'!AT54:AT54)&lt;=SUM('Раздел 4'!AT10:AT10)),"","Неверно!")</f>
      </c>
      <c r="B170" s="303" t="s">
        <v>810</v>
      </c>
      <c r="C170" s="299" t="s">
        <v>825</v>
      </c>
      <c r="D170" s="299" t="s">
        <v>812</v>
      </c>
      <c r="E170" s="299" t="str">
        <f>CONCATENATE(SUM('Раздел 4'!AT54:AT54),"&lt;=",SUM('Раздел 4'!AT10:AT10))</f>
        <v>0&lt;=0</v>
      </c>
      <c r="F170" s="299"/>
    </row>
    <row r="171" spans="1:6" s="189" customFormat="1" ht="15.75">
      <c r="A171" s="300">
        <f>IF((SUM('Раздел 4'!AU54:AU54)&lt;=SUM('Раздел 4'!AU10:AU10)),"","Неверно!")</f>
      </c>
      <c r="B171" s="303" t="s">
        <v>810</v>
      </c>
      <c r="C171" s="299" t="s">
        <v>826</v>
      </c>
      <c r="D171" s="299" t="s">
        <v>812</v>
      </c>
      <c r="E171" s="299" t="str">
        <f>CONCATENATE(SUM('Раздел 4'!AU54:AU54),"&lt;=",SUM('Раздел 4'!AU10:AU10))</f>
        <v>0&lt;=0</v>
      </c>
      <c r="F171" s="299"/>
    </row>
    <row r="172" spans="1:6" s="189" customFormat="1" ht="15.75">
      <c r="A172" s="300">
        <f>IF((SUM('Раздел 4'!AV54:AV54)&lt;=SUM('Раздел 4'!AV10:AV10)),"","Неверно!")</f>
      </c>
      <c r="B172" s="303" t="s">
        <v>810</v>
      </c>
      <c r="C172" s="299" t="s">
        <v>827</v>
      </c>
      <c r="D172" s="299" t="s">
        <v>812</v>
      </c>
      <c r="E172" s="299" t="str">
        <f>CONCATENATE(SUM('Раздел 4'!AV54:AV54),"&lt;=",SUM('Раздел 4'!AV10:AV10))</f>
        <v>0&lt;=3</v>
      </c>
      <c r="F172" s="299"/>
    </row>
    <row r="173" spans="1:6" s="189" customFormat="1" ht="31.5">
      <c r="A173" s="300">
        <f>IF((SUM('Раздел 4'!AJ10:AJ10)&gt;=SUM('Раздел 4'!AJ55:AJ58)),"","Неверно!")</f>
      </c>
      <c r="B173" s="303" t="s">
        <v>828</v>
      </c>
      <c r="C173" s="299" t="s">
        <v>829</v>
      </c>
      <c r="D173" s="299" t="s">
        <v>391</v>
      </c>
      <c r="E173" s="299" t="str">
        <f>CONCATENATE(SUM('Раздел 4'!AJ10:AJ10),"&gt;=",SUM('Раздел 4'!AJ55:AJ58))</f>
        <v>0&gt;=0</v>
      </c>
      <c r="F173" s="299"/>
    </row>
    <row r="174" spans="1:6" s="189" customFormat="1" ht="31.5">
      <c r="A174" s="300">
        <f>IF((SUM('Разделы 1, 2, 3'!I9:I9)&gt;=SUM('Разделы 1, 2, 3'!M9:M9)),"","Неверно!")</f>
      </c>
      <c r="B174" s="303" t="s">
        <v>830</v>
      </c>
      <c r="C174" s="299" t="s">
        <v>831</v>
      </c>
      <c r="D174" s="299" t="s">
        <v>245</v>
      </c>
      <c r="E174" s="299" t="str">
        <f>CONCATENATE(SUM('Разделы 1, 2, 3'!I9:I9),"&gt;=",SUM('Разделы 1, 2, 3'!M9:M9))</f>
        <v>48&gt;=27</v>
      </c>
      <c r="F174" s="299"/>
    </row>
    <row r="175" spans="1:6" s="189" customFormat="1" ht="31.5">
      <c r="A175" s="300">
        <f>IF((SUM('Разделы 1, 2, 3'!I10:I10)&gt;=SUM('Разделы 1, 2, 3'!M10:M10)),"","Неверно!")</f>
      </c>
      <c r="B175" s="303" t="s">
        <v>830</v>
      </c>
      <c r="C175" s="299" t="s">
        <v>832</v>
      </c>
      <c r="D175" s="299" t="s">
        <v>245</v>
      </c>
      <c r="E175" s="299" t="str">
        <f>CONCATENATE(SUM('Разделы 1, 2, 3'!I10:I10),"&gt;=",SUM('Разделы 1, 2, 3'!M10:M10))</f>
        <v>0&gt;=0</v>
      </c>
      <c r="F175" s="299"/>
    </row>
    <row r="176" spans="1:6" s="189" customFormat="1" ht="31.5">
      <c r="A176" s="300">
        <f>IF((SUM('Разделы 1, 2, 3'!I11:I11)&gt;=SUM('Разделы 1, 2, 3'!M11:M11)),"","Неверно!")</f>
      </c>
      <c r="B176" s="303" t="s">
        <v>830</v>
      </c>
      <c r="C176" s="299" t="s">
        <v>833</v>
      </c>
      <c r="D176" s="299" t="s">
        <v>245</v>
      </c>
      <c r="E176" s="299" t="str">
        <f>CONCATENATE(SUM('Разделы 1, 2, 3'!I11:I11),"&gt;=",SUM('Разделы 1, 2, 3'!M11:M11))</f>
        <v>7&gt;=3</v>
      </c>
      <c r="F176" s="299"/>
    </row>
    <row r="177" spans="1:6" s="189" customFormat="1" ht="31.5">
      <c r="A177" s="300">
        <f>IF((SUM('Разделы 1, 2, 3'!I12:I12)&gt;=SUM('Разделы 1, 2, 3'!M12:M12)),"","Неверно!")</f>
      </c>
      <c r="B177" s="303" t="s">
        <v>830</v>
      </c>
      <c r="C177" s="299" t="s">
        <v>834</v>
      </c>
      <c r="D177" s="299" t="s">
        <v>245</v>
      </c>
      <c r="E177" s="299" t="str">
        <f>CONCATENATE(SUM('Разделы 1, 2, 3'!I12:I12),"&gt;=",SUM('Разделы 1, 2, 3'!M12:M12))</f>
        <v>41&gt;=24</v>
      </c>
      <c r="F177" s="299"/>
    </row>
    <row r="178" spans="1:6" s="189" customFormat="1" ht="31.5">
      <c r="A178" s="300">
        <f>IF((SUM('Разделы 1, 2, 3'!I13:I13)&gt;=SUM('Разделы 1, 2, 3'!M13:M13)),"","Неверно!")</f>
      </c>
      <c r="B178" s="303" t="s">
        <v>830</v>
      </c>
      <c r="C178" s="299" t="s">
        <v>835</v>
      </c>
      <c r="D178" s="299" t="s">
        <v>245</v>
      </c>
      <c r="E178" s="299" t="str">
        <f>CONCATENATE(SUM('Разделы 1, 2, 3'!I13:I13),"&gt;=",SUM('Разделы 1, 2, 3'!M13:M13))</f>
        <v>0&gt;=0</v>
      </c>
      <c r="F178" s="299"/>
    </row>
    <row r="179" spans="1:6" s="189" customFormat="1" ht="15.75">
      <c r="A179" s="300">
        <f>IF((SUM('Разделы 5, 6, 7, 8'!E22:E22)=0),"","Неверно!")</f>
      </c>
      <c r="B179" s="303" t="s">
        <v>836</v>
      </c>
      <c r="C179" s="299" t="s">
        <v>837</v>
      </c>
      <c r="D179" s="299" t="s">
        <v>838</v>
      </c>
      <c r="E179" s="299" t="str">
        <f>CONCATENATE(SUM('Разделы 5, 6, 7, 8'!E22:E22),"=",0)</f>
        <v>0=0</v>
      </c>
      <c r="F179" s="299"/>
    </row>
    <row r="180" spans="1:6" s="189" customFormat="1" ht="31.5">
      <c r="A180" s="300">
        <f>IF((SUM('Раздел 4'!AG49:AG49)&lt;=SUM('Раздел 4'!AG10:AG10)),"","Неверно!")</f>
      </c>
      <c r="B180" s="303" t="s">
        <v>839</v>
      </c>
      <c r="C180" s="299" t="s">
        <v>840</v>
      </c>
      <c r="D180" s="299" t="s">
        <v>841</v>
      </c>
      <c r="E180" s="299" t="str">
        <f>CONCATENATE(SUM('Раздел 4'!AG49:AG49),"&lt;=",SUM('Раздел 4'!AG10:AG10))</f>
        <v>2&lt;=2</v>
      </c>
      <c r="F180" s="299"/>
    </row>
    <row r="181" spans="1:6" s="189" customFormat="1" ht="31.5">
      <c r="A181" s="300">
        <f>IF((SUM('Раздел 4'!AH49:AH49)&lt;=SUM('Раздел 4'!AH10:AH10)),"","Неверно!")</f>
      </c>
      <c r="B181" s="303" t="s">
        <v>839</v>
      </c>
      <c r="C181" s="299" t="s">
        <v>842</v>
      </c>
      <c r="D181" s="299" t="s">
        <v>841</v>
      </c>
      <c r="E181" s="299" t="str">
        <f>CONCATENATE(SUM('Раздел 4'!AH49:AH49),"&lt;=",SUM('Раздел 4'!AH10:AH10))</f>
        <v>0&lt;=0</v>
      </c>
      <c r="F181" s="299"/>
    </row>
    <row r="182" spans="1:6" s="189" customFormat="1" ht="31.5">
      <c r="A182" s="300">
        <f>IF((SUM('Раздел 4'!AI49:AI49)&lt;=SUM('Раздел 4'!AI10:AI10)),"","Неверно!")</f>
      </c>
      <c r="B182" s="303" t="s">
        <v>839</v>
      </c>
      <c r="C182" s="299" t="s">
        <v>843</v>
      </c>
      <c r="D182" s="299" t="s">
        <v>841</v>
      </c>
      <c r="E182" s="299" t="str">
        <f>CONCATENATE(SUM('Раздел 4'!AI49:AI49),"&lt;=",SUM('Раздел 4'!AI10:AI10))</f>
        <v>0&lt;=1</v>
      </c>
      <c r="F182" s="299"/>
    </row>
    <row r="183" spans="1:6" s="189" customFormat="1" ht="31.5">
      <c r="A183" s="300">
        <f>IF((SUM('Раздел 4'!AJ49:AJ49)&lt;=SUM('Раздел 4'!AJ10:AJ10)),"","Неверно!")</f>
      </c>
      <c r="B183" s="303" t="s">
        <v>839</v>
      </c>
      <c r="C183" s="299" t="s">
        <v>844</v>
      </c>
      <c r="D183" s="299" t="s">
        <v>841</v>
      </c>
      <c r="E183" s="299" t="str">
        <f>CONCATENATE(SUM('Раздел 4'!AJ49:AJ49),"&lt;=",SUM('Раздел 4'!AJ10:AJ10))</f>
        <v>0&lt;=0</v>
      </c>
      <c r="F183" s="299"/>
    </row>
    <row r="184" spans="1:6" s="189" customFormat="1" ht="31.5">
      <c r="A184" s="300">
        <f>IF((SUM('Раздел 4'!AK49:AK49)&lt;=SUM('Раздел 4'!AK10:AK10)),"","Неверно!")</f>
      </c>
      <c r="B184" s="303" t="s">
        <v>839</v>
      </c>
      <c r="C184" s="299" t="s">
        <v>845</v>
      </c>
      <c r="D184" s="299" t="s">
        <v>841</v>
      </c>
      <c r="E184" s="299" t="str">
        <f>CONCATENATE(SUM('Раздел 4'!AK49:AK49),"&lt;=",SUM('Раздел 4'!AK10:AK10))</f>
        <v>0&lt;=0</v>
      </c>
      <c r="F184" s="299"/>
    </row>
    <row r="185" spans="1:6" s="189" customFormat="1" ht="31.5">
      <c r="A185" s="300">
        <f>IF((SUM('Раздел 4'!AL49:AL49)&lt;=SUM('Раздел 4'!AL10:AL10)),"","Неверно!")</f>
      </c>
      <c r="B185" s="303" t="s">
        <v>839</v>
      </c>
      <c r="C185" s="299" t="s">
        <v>846</v>
      </c>
      <c r="D185" s="299" t="s">
        <v>841</v>
      </c>
      <c r="E185" s="299" t="str">
        <f>CONCATENATE(SUM('Раздел 4'!AL49:AL49),"&lt;=",SUM('Раздел 4'!AL10:AL10))</f>
        <v>0&lt;=0</v>
      </c>
      <c r="F185" s="299"/>
    </row>
    <row r="186" spans="1:6" s="189" customFormat="1" ht="31.5">
      <c r="A186" s="300">
        <f>IF((SUM('Раздел 4'!AM49:AM49)&lt;=SUM('Раздел 4'!AM10:AM10)),"","Неверно!")</f>
      </c>
      <c r="B186" s="303" t="s">
        <v>839</v>
      </c>
      <c r="C186" s="299" t="s">
        <v>847</v>
      </c>
      <c r="D186" s="299" t="s">
        <v>841</v>
      </c>
      <c r="E186" s="299" t="str">
        <f>CONCATENATE(SUM('Раздел 4'!AM49:AM49),"&lt;=",SUM('Раздел 4'!AM10:AM10))</f>
        <v>0&lt;=58</v>
      </c>
      <c r="F186" s="299"/>
    </row>
    <row r="187" spans="1:6" s="189" customFormat="1" ht="31.5">
      <c r="A187" s="300">
        <f>IF((SUM('Раздел 4'!AN49:AN49)&lt;=SUM('Раздел 4'!AN10:AN10)),"","Неверно!")</f>
      </c>
      <c r="B187" s="303" t="s">
        <v>839</v>
      </c>
      <c r="C187" s="299" t="s">
        <v>848</v>
      </c>
      <c r="D187" s="299" t="s">
        <v>841</v>
      </c>
      <c r="E187" s="299" t="str">
        <f>CONCATENATE(SUM('Раздел 4'!AN49:AN49),"&lt;=",SUM('Раздел 4'!AN10:AN10))</f>
        <v>2&lt;=61</v>
      </c>
      <c r="F187" s="299"/>
    </row>
    <row r="188" spans="1:6" s="189" customFormat="1" ht="31.5">
      <c r="A188" s="300">
        <f>IF((SUM('Раздел 4'!AO49:AO49)&lt;=SUM('Раздел 4'!AO10:AO10)),"","Неверно!")</f>
      </c>
      <c r="B188" s="303" t="s">
        <v>839</v>
      </c>
      <c r="C188" s="299" t="s">
        <v>849</v>
      </c>
      <c r="D188" s="299" t="s">
        <v>841</v>
      </c>
      <c r="E188" s="299" t="str">
        <f>CONCATENATE(SUM('Раздел 4'!AO49:AO49),"&lt;=",SUM('Раздел 4'!AO10:AO10))</f>
        <v>0&lt;=0</v>
      </c>
      <c r="F188" s="299"/>
    </row>
    <row r="189" spans="1:6" s="189" customFormat="1" ht="31.5">
      <c r="A189" s="300">
        <f>IF((SUM('Раздел 4'!AP49:AP49)&lt;=SUM('Раздел 4'!AP10:AP10)),"","Неверно!")</f>
      </c>
      <c r="B189" s="303" t="s">
        <v>839</v>
      </c>
      <c r="C189" s="299" t="s">
        <v>850</v>
      </c>
      <c r="D189" s="299" t="s">
        <v>841</v>
      </c>
      <c r="E189" s="299" t="str">
        <f>CONCATENATE(SUM('Раздел 4'!AP49:AP49),"&lt;=",SUM('Раздел 4'!AP10:AP10))</f>
        <v>0&lt;=0</v>
      </c>
      <c r="F189" s="299"/>
    </row>
    <row r="190" spans="1:6" s="189" customFormat="1" ht="31.5">
      <c r="A190" s="300">
        <f>IF((SUM('Раздел 4'!AQ49:AQ49)&lt;=SUM('Раздел 4'!AQ10:AQ10)),"","Неверно!")</f>
      </c>
      <c r="B190" s="303" t="s">
        <v>839</v>
      </c>
      <c r="C190" s="299" t="s">
        <v>851</v>
      </c>
      <c r="D190" s="299" t="s">
        <v>841</v>
      </c>
      <c r="E190" s="299" t="str">
        <f>CONCATENATE(SUM('Раздел 4'!AQ49:AQ49),"&lt;=",SUM('Раздел 4'!AQ10:AQ10))</f>
        <v>0&lt;=0</v>
      </c>
      <c r="F190" s="299"/>
    </row>
    <row r="191" spans="1:6" s="189" customFormat="1" ht="31.5">
      <c r="A191" s="300">
        <f>IF((SUM('Раздел 4'!AR49:AR49)&lt;=SUM('Раздел 4'!AR10:AR10)),"","Неверно!")</f>
      </c>
      <c r="B191" s="303" t="s">
        <v>839</v>
      </c>
      <c r="C191" s="299" t="s">
        <v>852</v>
      </c>
      <c r="D191" s="299" t="s">
        <v>841</v>
      </c>
      <c r="E191" s="299" t="str">
        <f>CONCATENATE(SUM('Раздел 4'!AR49:AR49),"&lt;=",SUM('Раздел 4'!AR10:AR10))</f>
        <v>0&lt;=0</v>
      </c>
      <c r="F191" s="299"/>
    </row>
    <row r="192" spans="1:6" s="189" customFormat="1" ht="31.5">
      <c r="A192" s="300">
        <f>IF((SUM('Раздел 4'!AS49:AS49)&lt;=SUM('Раздел 4'!AS10:AS10)),"","Неверно!")</f>
      </c>
      <c r="B192" s="303" t="s">
        <v>839</v>
      </c>
      <c r="C192" s="299" t="s">
        <v>853</v>
      </c>
      <c r="D192" s="299" t="s">
        <v>841</v>
      </c>
      <c r="E192" s="299" t="str">
        <f>CONCATENATE(SUM('Раздел 4'!AS49:AS49),"&lt;=",SUM('Раздел 4'!AS10:AS10))</f>
        <v>0&lt;=0</v>
      </c>
      <c r="F192" s="299"/>
    </row>
    <row r="193" spans="1:6" s="189" customFormat="1" ht="31.5">
      <c r="A193" s="300">
        <f>IF((SUM('Раздел 4'!AT49:AT49)&lt;=SUM('Раздел 4'!AT10:AT10)),"","Неверно!")</f>
      </c>
      <c r="B193" s="303" t="s">
        <v>839</v>
      </c>
      <c r="C193" s="299" t="s">
        <v>854</v>
      </c>
      <c r="D193" s="299" t="s">
        <v>841</v>
      </c>
      <c r="E193" s="299" t="str">
        <f>CONCATENATE(SUM('Раздел 4'!AT49:AT49),"&lt;=",SUM('Раздел 4'!AT10:AT10))</f>
        <v>0&lt;=0</v>
      </c>
      <c r="F193" s="299"/>
    </row>
    <row r="194" spans="1:6" s="189" customFormat="1" ht="31.5">
      <c r="A194" s="300">
        <f>IF((SUM('Раздел 4'!AU49:AU49)&lt;=SUM('Раздел 4'!AU10:AU10)),"","Неверно!")</f>
      </c>
      <c r="B194" s="303" t="s">
        <v>839</v>
      </c>
      <c r="C194" s="299" t="s">
        <v>855</v>
      </c>
      <c r="D194" s="299" t="s">
        <v>841</v>
      </c>
      <c r="E194" s="299" t="str">
        <f>CONCATENATE(SUM('Раздел 4'!AU49:AU49),"&lt;=",SUM('Раздел 4'!AU10:AU10))</f>
        <v>0&lt;=0</v>
      </c>
      <c r="F194" s="299"/>
    </row>
    <row r="195" spans="1:6" s="189" customFormat="1" ht="31.5">
      <c r="A195" s="300">
        <f>IF((SUM('Раздел 4'!AV49:AV49)&lt;=SUM('Раздел 4'!AV10:AV10)),"","Неверно!")</f>
      </c>
      <c r="B195" s="303" t="s">
        <v>839</v>
      </c>
      <c r="C195" s="299" t="s">
        <v>856</v>
      </c>
      <c r="D195" s="299" t="s">
        <v>841</v>
      </c>
      <c r="E195" s="299" t="str">
        <f>CONCATENATE(SUM('Раздел 4'!AV49:AV49),"&lt;=",SUM('Раздел 4'!AV10:AV10))</f>
        <v>2&lt;=3</v>
      </c>
      <c r="F195" s="299"/>
    </row>
    <row r="196" spans="1:6" s="189" customFormat="1" ht="15.75">
      <c r="A196" s="300">
        <f>IF((SUM('Раздел 4'!AG52:AG52)&lt;=SUM('Раздел 4'!AG10:AG10)),"","Неверно!")</f>
      </c>
      <c r="B196" s="303" t="s">
        <v>857</v>
      </c>
      <c r="C196" s="299" t="s">
        <v>858</v>
      </c>
      <c r="D196" s="299" t="s">
        <v>859</v>
      </c>
      <c r="E196" s="299" t="str">
        <f>CONCATENATE(SUM('Раздел 4'!AG52:AG52),"&lt;=",SUM('Раздел 4'!AG10:AG10))</f>
        <v>2&lt;=2</v>
      </c>
      <c r="F196" s="299"/>
    </row>
    <row r="197" spans="1:6" s="189" customFormat="1" ht="15.75">
      <c r="A197" s="300">
        <f>IF((SUM('Раздел 4'!AH52:AH52)&lt;=SUM('Раздел 4'!AH10:AH10)),"","Неверно!")</f>
      </c>
      <c r="B197" s="303" t="s">
        <v>857</v>
      </c>
      <c r="C197" s="299" t="s">
        <v>860</v>
      </c>
      <c r="D197" s="299" t="s">
        <v>859</v>
      </c>
      <c r="E197" s="299" t="str">
        <f>CONCATENATE(SUM('Раздел 4'!AH52:AH52),"&lt;=",SUM('Раздел 4'!AH10:AH10))</f>
        <v>0&lt;=0</v>
      </c>
      <c r="F197" s="299"/>
    </row>
    <row r="198" spans="1:6" s="189" customFormat="1" ht="15.75">
      <c r="A198" s="300">
        <f>IF((SUM('Раздел 4'!AI52:AI52)&lt;=SUM('Раздел 4'!AI10:AI10)),"","Неверно!")</f>
      </c>
      <c r="B198" s="303" t="s">
        <v>857</v>
      </c>
      <c r="C198" s="299" t="s">
        <v>861</v>
      </c>
      <c r="D198" s="299" t="s">
        <v>859</v>
      </c>
      <c r="E198" s="299" t="str">
        <f>CONCATENATE(SUM('Раздел 4'!AI52:AI52),"&lt;=",SUM('Раздел 4'!AI10:AI10))</f>
        <v>1&lt;=1</v>
      </c>
      <c r="F198" s="299"/>
    </row>
    <row r="199" spans="1:6" s="189" customFormat="1" ht="15.75">
      <c r="A199" s="300">
        <f>IF((SUM('Раздел 4'!AJ52:AJ52)&lt;=SUM('Раздел 4'!AJ10:AJ10)),"","Неверно!")</f>
      </c>
      <c r="B199" s="303" t="s">
        <v>857</v>
      </c>
      <c r="C199" s="299" t="s">
        <v>862</v>
      </c>
      <c r="D199" s="299" t="s">
        <v>859</v>
      </c>
      <c r="E199" s="299" t="str">
        <f>CONCATENATE(SUM('Раздел 4'!AJ52:AJ52),"&lt;=",SUM('Раздел 4'!AJ10:AJ10))</f>
        <v>0&lt;=0</v>
      </c>
      <c r="F199" s="299"/>
    </row>
    <row r="200" spans="1:6" s="189" customFormat="1" ht="15.75">
      <c r="A200" s="300">
        <f>IF((SUM('Раздел 4'!AK52:AK52)&lt;=SUM('Раздел 4'!AK10:AK10)),"","Неверно!")</f>
      </c>
      <c r="B200" s="303" t="s">
        <v>857</v>
      </c>
      <c r="C200" s="299" t="s">
        <v>863</v>
      </c>
      <c r="D200" s="299" t="s">
        <v>859</v>
      </c>
      <c r="E200" s="299" t="str">
        <f>CONCATENATE(SUM('Раздел 4'!AK52:AK52),"&lt;=",SUM('Раздел 4'!AK10:AK10))</f>
        <v>0&lt;=0</v>
      </c>
      <c r="F200" s="299"/>
    </row>
    <row r="201" spans="1:6" s="189" customFormat="1" ht="15.75">
      <c r="A201" s="300">
        <f>IF((SUM('Раздел 4'!AL52:AL52)&lt;=SUM('Раздел 4'!AL10:AL10)),"","Неверно!")</f>
      </c>
      <c r="B201" s="303" t="s">
        <v>857</v>
      </c>
      <c r="C201" s="299" t="s">
        <v>864</v>
      </c>
      <c r="D201" s="299" t="s">
        <v>859</v>
      </c>
      <c r="E201" s="299" t="str">
        <f>CONCATENATE(SUM('Раздел 4'!AL52:AL52),"&lt;=",SUM('Раздел 4'!AL10:AL10))</f>
        <v>0&lt;=0</v>
      </c>
      <c r="F201" s="299"/>
    </row>
    <row r="202" spans="1:6" s="189" customFormat="1" ht="15.75">
      <c r="A202" s="300">
        <f>IF((SUM('Раздел 4'!AM52:AM52)&lt;=SUM('Раздел 4'!AM10:AM10)),"","Неверно!")</f>
      </c>
      <c r="B202" s="303" t="s">
        <v>857</v>
      </c>
      <c r="C202" s="299" t="s">
        <v>865</v>
      </c>
      <c r="D202" s="299" t="s">
        <v>859</v>
      </c>
      <c r="E202" s="299" t="str">
        <f>CONCATENATE(SUM('Раздел 4'!AM52:AM52),"&lt;=",SUM('Раздел 4'!AM10:AM10))</f>
        <v>58&lt;=58</v>
      </c>
      <c r="F202" s="299"/>
    </row>
    <row r="203" spans="1:6" s="189" customFormat="1" ht="15.75">
      <c r="A203" s="300">
        <f>IF((SUM('Раздел 4'!AN52:AN52)&lt;=SUM('Раздел 4'!AN10:AN10)),"","Неверно!")</f>
      </c>
      <c r="B203" s="303" t="s">
        <v>857</v>
      </c>
      <c r="C203" s="299" t="s">
        <v>866</v>
      </c>
      <c r="D203" s="299" t="s">
        <v>859</v>
      </c>
      <c r="E203" s="299" t="str">
        <f>CONCATENATE(SUM('Раздел 4'!AN52:AN52),"&lt;=",SUM('Раздел 4'!AN10:AN10))</f>
        <v>61&lt;=61</v>
      </c>
      <c r="F203" s="299"/>
    </row>
    <row r="204" spans="1:6" s="189" customFormat="1" ht="15.75">
      <c r="A204" s="300">
        <f>IF((SUM('Раздел 4'!AO52:AO52)&lt;=SUM('Раздел 4'!AO10:AO10)),"","Неверно!")</f>
      </c>
      <c r="B204" s="303" t="s">
        <v>857</v>
      </c>
      <c r="C204" s="299" t="s">
        <v>867</v>
      </c>
      <c r="D204" s="299" t="s">
        <v>859</v>
      </c>
      <c r="E204" s="299" t="str">
        <f>CONCATENATE(SUM('Раздел 4'!AO52:AO52),"&lt;=",SUM('Раздел 4'!AO10:AO10))</f>
        <v>0&lt;=0</v>
      </c>
      <c r="F204" s="299"/>
    </row>
    <row r="205" spans="1:6" s="189" customFormat="1" ht="15.75">
      <c r="A205" s="300">
        <f>IF((SUM('Раздел 4'!AP52:AP52)&lt;=SUM('Раздел 4'!AP10:AP10)),"","Неверно!")</f>
      </c>
      <c r="B205" s="303" t="s">
        <v>857</v>
      </c>
      <c r="C205" s="299" t="s">
        <v>868</v>
      </c>
      <c r="D205" s="299" t="s">
        <v>859</v>
      </c>
      <c r="E205" s="299" t="str">
        <f>CONCATENATE(SUM('Раздел 4'!AP52:AP52),"&lt;=",SUM('Раздел 4'!AP10:AP10))</f>
        <v>0&lt;=0</v>
      </c>
      <c r="F205" s="299"/>
    </row>
    <row r="206" spans="1:6" s="189" customFormat="1" ht="15.75">
      <c r="A206" s="300">
        <f>IF((SUM('Раздел 4'!AQ52:AQ52)&lt;=SUM('Раздел 4'!AQ10:AQ10)),"","Неверно!")</f>
      </c>
      <c r="B206" s="303" t="s">
        <v>857</v>
      </c>
      <c r="C206" s="299" t="s">
        <v>869</v>
      </c>
      <c r="D206" s="299" t="s">
        <v>859</v>
      </c>
      <c r="E206" s="299" t="str">
        <f>CONCATENATE(SUM('Раздел 4'!AQ52:AQ52),"&lt;=",SUM('Раздел 4'!AQ10:AQ10))</f>
        <v>0&lt;=0</v>
      </c>
      <c r="F206" s="299"/>
    </row>
    <row r="207" spans="1:6" s="189" customFormat="1" ht="15.75">
      <c r="A207" s="300">
        <f>IF((SUM('Раздел 4'!AR52:AR52)&lt;=SUM('Раздел 4'!AR10:AR10)),"","Неверно!")</f>
      </c>
      <c r="B207" s="303" t="s">
        <v>857</v>
      </c>
      <c r="C207" s="299" t="s">
        <v>870</v>
      </c>
      <c r="D207" s="299" t="s">
        <v>859</v>
      </c>
      <c r="E207" s="299" t="str">
        <f>CONCATENATE(SUM('Раздел 4'!AR52:AR52),"&lt;=",SUM('Раздел 4'!AR10:AR10))</f>
        <v>0&lt;=0</v>
      </c>
      <c r="F207" s="299"/>
    </row>
    <row r="208" spans="1:6" s="189" customFormat="1" ht="15.75">
      <c r="A208" s="300">
        <f>IF((SUM('Раздел 4'!AS52:AS52)&lt;=SUM('Раздел 4'!AS10:AS10)),"","Неверно!")</f>
      </c>
      <c r="B208" s="303" t="s">
        <v>857</v>
      </c>
      <c r="C208" s="299" t="s">
        <v>871</v>
      </c>
      <c r="D208" s="299" t="s">
        <v>859</v>
      </c>
      <c r="E208" s="299" t="str">
        <f>CONCATENATE(SUM('Раздел 4'!AS52:AS52),"&lt;=",SUM('Раздел 4'!AS10:AS10))</f>
        <v>0&lt;=0</v>
      </c>
      <c r="F208" s="299"/>
    </row>
    <row r="209" spans="1:6" s="189" customFormat="1" ht="15.75">
      <c r="A209" s="300">
        <f>IF((SUM('Раздел 4'!AT52:AT52)&lt;=SUM('Раздел 4'!AT10:AT10)),"","Неверно!")</f>
      </c>
      <c r="B209" s="303" t="s">
        <v>857</v>
      </c>
      <c r="C209" s="299" t="s">
        <v>872</v>
      </c>
      <c r="D209" s="299" t="s">
        <v>859</v>
      </c>
      <c r="E209" s="299" t="str">
        <f>CONCATENATE(SUM('Раздел 4'!AT52:AT52),"&lt;=",SUM('Раздел 4'!AT10:AT10))</f>
        <v>0&lt;=0</v>
      </c>
      <c r="F209" s="299"/>
    </row>
    <row r="210" spans="1:6" s="189" customFormat="1" ht="15.75">
      <c r="A210" s="300">
        <f>IF((SUM('Раздел 4'!AU52:AU52)&lt;=SUM('Раздел 4'!AU10:AU10)),"","Неверно!")</f>
      </c>
      <c r="B210" s="303" t="s">
        <v>857</v>
      </c>
      <c r="C210" s="299" t="s">
        <v>873</v>
      </c>
      <c r="D210" s="299" t="s">
        <v>859</v>
      </c>
      <c r="E210" s="299" t="str">
        <f>CONCATENATE(SUM('Раздел 4'!AU52:AU52),"&lt;=",SUM('Раздел 4'!AU10:AU10))</f>
        <v>0&lt;=0</v>
      </c>
      <c r="F210" s="299"/>
    </row>
    <row r="211" spans="1:6" s="189" customFormat="1" ht="15.75">
      <c r="A211" s="300">
        <f>IF((SUM('Раздел 4'!AV52:AV52)&lt;=SUM('Раздел 4'!AV10:AV10)),"","Неверно!")</f>
      </c>
      <c r="B211" s="303" t="s">
        <v>857</v>
      </c>
      <c r="C211" s="299" t="s">
        <v>874</v>
      </c>
      <c r="D211" s="299" t="s">
        <v>859</v>
      </c>
      <c r="E211" s="299" t="str">
        <f>CONCATENATE(SUM('Раздел 4'!AV52:AV52),"&lt;=",SUM('Раздел 4'!AV10:AV10))</f>
        <v>3&lt;=3</v>
      </c>
      <c r="F211" s="299"/>
    </row>
    <row r="212" spans="1:6" s="189" customFormat="1" ht="47.25">
      <c r="A212" s="300">
        <f>IF((SUM('Раздел 4'!AN10:AN10)=SUM('Раздел 4'!Q10:Q10)+SUM('Раздел 4'!W10:W10)+SUM('Раздел 4'!AC10:AJ10)+SUM('Раздел 4'!AL10:AM10)),"","Неверно!")</f>
      </c>
      <c r="B212" s="303" t="s">
        <v>875</v>
      </c>
      <c r="C212" s="299" t="s">
        <v>876</v>
      </c>
      <c r="D212" s="299" t="s">
        <v>333</v>
      </c>
      <c r="E212" s="299" t="str">
        <f>CONCATENATE(SUM('Раздел 4'!AN10:AN10),"=",SUM('Раздел 4'!Q10:Q10),"+",SUM('Раздел 4'!W10:W10),"+",SUM('Раздел 4'!AC10:AJ10),"+",SUM('Раздел 4'!AL10:AM10))</f>
        <v>61=0+0+3+58</v>
      </c>
      <c r="F212" s="299"/>
    </row>
    <row r="213" spans="1:6" s="189" customFormat="1" ht="47.25">
      <c r="A213" s="300">
        <f>IF((SUM('Раздел 4'!AN19:AN19)=SUM('Раздел 4'!Q19:Q19)+SUM('Раздел 4'!W19:W19)+SUM('Раздел 4'!AC19:AJ19)+SUM('Раздел 4'!AL19:AM19)),"","Неверно!")</f>
      </c>
      <c r="B213" s="303" t="s">
        <v>875</v>
      </c>
      <c r="C213" s="299" t="s">
        <v>877</v>
      </c>
      <c r="D213" s="299" t="s">
        <v>333</v>
      </c>
      <c r="E213" s="299" t="str">
        <f>CONCATENATE(SUM('Раздел 4'!AN19:AN19),"=",SUM('Раздел 4'!Q19:Q19),"+",SUM('Раздел 4'!W19:W19),"+",SUM('Раздел 4'!AC19:AJ19),"+",SUM('Раздел 4'!AL19:AM19))</f>
        <v>5=0+0+0+5</v>
      </c>
      <c r="F213" s="299"/>
    </row>
    <row r="214" spans="1:6" s="189" customFormat="1" ht="47.25">
      <c r="A214" s="300">
        <f>IF((SUM('Раздел 4'!AN20:AN20)=SUM('Раздел 4'!Q20:Q20)+SUM('Раздел 4'!W20:W20)+SUM('Раздел 4'!AC20:AJ20)+SUM('Раздел 4'!AL20:AM20)),"","Неверно!")</f>
      </c>
      <c r="B214" s="303" t="s">
        <v>875</v>
      </c>
      <c r="C214" s="299" t="s">
        <v>878</v>
      </c>
      <c r="D214" s="299" t="s">
        <v>333</v>
      </c>
      <c r="E214" s="299" t="str">
        <f>CONCATENATE(SUM('Раздел 4'!AN20:AN20),"=",SUM('Раздел 4'!Q20:Q20),"+",SUM('Раздел 4'!W20:W20),"+",SUM('Раздел 4'!AC20:AJ20),"+",SUM('Раздел 4'!AL20:AM20))</f>
        <v>0=0+0+0+0</v>
      </c>
      <c r="F214" s="299"/>
    </row>
    <row r="215" spans="1:6" s="189" customFormat="1" ht="47.25">
      <c r="A215" s="300">
        <f>IF((SUM('Раздел 4'!AN21:AN21)=SUM('Раздел 4'!Q21:Q21)+SUM('Раздел 4'!W21:W21)+SUM('Раздел 4'!AC21:AJ21)+SUM('Раздел 4'!AL21:AM21)),"","Неверно!")</f>
      </c>
      <c r="B215" s="303" t="s">
        <v>875</v>
      </c>
      <c r="C215" s="299" t="s">
        <v>879</v>
      </c>
      <c r="D215" s="299" t="s">
        <v>333</v>
      </c>
      <c r="E215" s="299" t="str">
        <f>CONCATENATE(SUM('Раздел 4'!AN21:AN21),"=",SUM('Раздел 4'!Q21:Q21),"+",SUM('Раздел 4'!W21:W21),"+",SUM('Раздел 4'!AC21:AJ21),"+",SUM('Раздел 4'!AL21:AM21))</f>
        <v>0=0+0+0+0</v>
      </c>
      <c r="F215" s="299"/>
    </row>
    <row r="216" spans="1:6" s="189" customFormat="1" ht="47.25">
      <c r="A216" s="300">
        <f>IF((SUM('Раздел 4'!AN22:AN22)=SUM('Раздел 4'!Q22:Q22)+SUM('Раздел 4'!W22:W22)+SUM('Раздел 4'!AC22:AJ22)+SUM('Раздел 4'!AL22:AM22)),"","Неверно!")</f>
      </c>
      <c r="B216" s="303" t="s">
        <v>875</v>
      </c>
      <c r="C216" s="299" t="s">
        <v>880</v>
      </c>
      <c r="D216" s="299" t="s">
        <v>333</v>
      </c>
      <c r="E216" s="299" t="str">
        <f>CONCATENATE(SUM('Раздел 4'!AN22:AN22),"=",SUM('Раздел 4'!Q22:Q22),"+",SUM('Раздел 4'!W22:W22),"+",SUM('Раздел 4'!AC22:AJ22),"+",SUM('Раздел 4'!AL22:AM22))</f>
        <v>0=0+0+0+0</v>
      </c>
      <c r="F216" s="299"/>
    </row>
    <row r="217" spans="1:6" s="189" customFormat="1" ht="47.25">
      <c r="A217" s="300">
        <f>IF((SUM('Раздел 4'!AN23:AN23)=SUM('Раздел 4'!Q23:Q23)+SUM('Раздел 4'!W23:W23)+SUM('Раздел 4'!AC23:AJ23)+SUM('Раздел 4'!AL23:AM23)),"","Неверно!")</f>
      </c>
      <c r="B217" s="303" t="s">
        <v>875</v>
      </c>
      <c r="C217" s="299" t="s">
        <v>881</v>
      </c>
      <c r="D217" s="299" t="s">
        <v>333</v>
      </c>
      <c r="E217" s="299" t="str">
        <f>CONCATENATE(SUM('Раздел 4'!AN23:AN23),"=",SUM('Раздел 4'!Q23:Q23),"+",SUM('Раздел 4'!W23:W23),"+",SUM('Раздел 4'!AC23:AJ23),"+",SUM('Раздел 4'!AL23:AM23))</f>
        <v>0=0+0+0+0</v>
      </c>
      <c r="F217" s="299"/>
    </row>
    <row r="218" spans="1:6" s="189" customFormat="1" ht="47.25">
      <c r="A218" s="300">
        <f>IF((SUM('Раздел 4'!AN24:AN24)=SUM('Раздел 4'!Q24:Q24)+SUM('Раздел 4'!W24:W24)+SUM('Раздел 4'!AC24:AJ24)+SUM('Раздел 4'!AL24:AM24)),"","Неверно!")</f>
      </c>
      <c r="B218" s="303" t="s">
        <v>875</v>
      </c>
      <c r="C218" s="299" t="s">
        <v>882</v>
      </c>
      <c r="D218" s="299" t="s">
        <v>333</v>
      </c>
      <c r="E218" s="299" t="str">
        <f>CONCATENATE(SUM('Раздел 4'!AN24:AN24),"=",SUM('Раздел 4'!Q24:Q24),"+",SUM('Раздел 4'!W24:W24),"+",SUM('Раздел 4'!AC24:AJ24),"+",SUM('Раздел 4'!AL24:AM24))</f>
        <v>0=0+0+0+0</v>
      </c>
      <c r="F218" s="299"/>
    </row>
    <row r="219" spans="1:6" s="189" customFormat="1" ht="47.25">
      <c r="A219" s="300">
        <f>IF((SUM('Раздел 4'!AN25:AN25)=SUM('Раздел 4'!Q25:Q25)+SUM('Раздел 4'!W25:W25)+SUM('Раздел 4'!AC25:AJ25)+SUM('Раздел 4'!AL25:AM25)),"","Неверно!")</f>
      </c>
      <c r="B219" s="303" t="s">
        <v>875</v>
      </c>
      <c r="C219" s="299" t="s">
        <v>883</v>
      </c>
      <c r="D219" s="299" t="s">
        <v>333</v>
      </c>
      <c r="E219" s="299" t="str">
        <f>CONCATENATE(SUM('Раздел 4'!AN25:AN25),"=",SUM('Раздел 4'!Q25:Q25),"+",SUM('Раздел 4'!W25:W25),"+",SUM('Раздел 4'!AC25:AJ25),"+",SUM('Раздел 4'!AL25:AM25))</f>
        <v>1=0+0+1+0</v>
      </c>
      <c r="F219" s="299"/>
    </row>
    <row r="220" spans="1:6" s="189" customFormat="1" ht="47.25">
      <c r="A220" s="300">
        <f>IF((SUM('Раздел 4'!AN26:AN26)=SUM('Раздел 4'!Q26:Q26)+SUM('Раздел 4'!W26:W26)+SUM('Раздел 4'!AC26:AJ26)+SUM('Раздел 4'!AL26:AM26)),"","Неверно!")</f>
      </c>
      <c r="B220" s="303" t="s">
        <v>875</v>
      </c>
      <c r="C220" s="299" t="s">
        <v>884</v>
      </c>
      <c r="D220" s="299" t="s">
        <v>333</v>
      </c>
      <c r="E220" s="299" t="str">
        <f>CONCATENATE(SUM('Раздел 4'!AN26:AN26),"=",SUM('Раздел 4'!Q26:Q26),"+",SUM('Раздел 4'!W26:W26),"+",SUM('Раздел 4'!AC26:AJ26),"+",SUM('Раздел 4'!AL26:AM26))</f>
        <v>0=0+0+0+0</v>
      </c>
      <c r="F220" s="299"/>
    </row>
    <row r="221" spans="1:6" s="189" customFormat="1" ht="47.25">
      <c r="A221" s="300">
        <f>IF((SUM('Раздел 4'!AN27:AN27)=SUM('Раздел 4'!Q27:Q27)+SUM('Раздел 4'!W27:W27)+SUM('Раздел 4'!AC27:AJ27)+SUM('Раздел 4'!AL27:AM27)),"","Неверно!")</f>
      </c>
      <c r="B221" s="303" t="s">
        <v>875</v>
      </c>
      <c r="C221" s="299" t="s">
        <v>885</v>
      </c>
      <c r="D221" s="299" t="s">
        <v>333</v>
      </c>
      <c r="E221" s="299" t="str">
        <f>CONCATENATE(SUM('Раздел 4'!AN27:AN27),"=",SUM('Раздел 4'!Q27:Q27),"+",SUM('Раздел 4'!W27:W27),"+",SUM('Раздел 4'!AC27:AJ27),"+",SUM('Раздел 4'!AL27:AM27))</f>
        <v>0=0+0+0+0</v>
      </c>
      <c r="F221" s="299"/>
    </row>
    <row r="222" spans="1:6" s="189" customFormat="1" ht="47.25">
      <c r="A222" s="300">
        <f>IF((SUM('Раздел 4'!AN28:AN28)=SUM('Раздел 4'!Q28:Q28)+SUM('Раздел 4'!W28:W28)+SUM('Раздел 4'!AC28:AJ28)+SUM('Раздел 4'!AL28:AM28)),"","Неверно!")</f>
      </c>
      <c r="B222" s="303" t="s">
        <v>875</v>
      </c>
      <c r="C222" s="299" t="s">
        <v>886</v>
      </c>
      <c r="D222" s="299" t="s">
        <v>333</v>
      </c>
      <c r="E222" s="299" t="str">
        <f>CONCATENATE(SUM('Раздел 4'!AN28:AN28),"=",SUM('Раздел 4'!Q28:Q28),"+",SUM('Раздел 4'!W28:W28),"+",SUM('Раздел 4'!AC28:AJ28),"+",SUM('Раздел 4'!AL28:AM28))</f>
        <v>0=0+0+0+0</v>
      </c>
      <c r="F222" s="299"/>
    </row>
    <row r="223" spans="1:6" s="189" customFormat="1" ht="47.25">
      <c r="A223" s="300">
        <f>IF((SUM('Раздел 4'!AN11:AN11)=SUM('Раздел 4'!Q11:Q11)+SUM('Раздел 4'!W11:W11)+SUM('Раздел 4'!AC11:AJ11)+SUM('Раздел 4'!AL11:AM11)),"","Неверно!")</f>
      </c>
      <c r="B223" s="303" t="s">
        <v>875</v>
      </c>
      <c r="C223" s="299" t="s">
        <v>887</v>
      </c>
      <c r="D223" s="299" t="s">
        <v>333</v>
      </c>
      <c r="E223" s="299" t="str">
        <f>CONCATENATE(SUM('Раздел 4'!AN11:AN11),"=",SUM('Раздел 4'!Q11:Q11),"+",SUM('Раздел 4'!W11:W11),"+",SUM('Раздел 4'!AC11:AJ11),"+",SUM('Раздел 4'!AL11:AM11))</f>
        <v>18=0+0+0+18</v>
      </c>
      <c r="F223" s="299"/>
    </row>
    <row r="224" spans="1:6" s="189" customFormat="1" ht="47.25">
      <c r="A224" s="300">
        <f>IF((SUM('Раздел 4'!AN29:AN29)=SUM('Раздел 4'!Q29:Q29)+SUM('Раздел 4'!W29:W29)+SUM('Раздел 4'!AC29:AJ29)+SUM('Раздел 4'!AL29:AM29)),"","Неверно!")</f>
      </c>
      <c r="B224" s="303" t="s">
        <v>875</v>
      </c>
      <c r="C224" s="299" t="s">
        <v>888</v>
      </c>
      <c r="D224" s="299" t="s">
        <v>333</v>
      </c>
      <c r="E224" s="299" t="str">
        <f>CONCATENATE(SUM('Раздел 4'!AN29:AN29),"=",SUM('Раздел 4'!Q29:Q29),"+",SUM('Раздел 4'!W29:W29),"+",SUM('Раздел 4'!AC29:AJ29),"+",SUM('Раздел 4'!AL29:AM29))</f>
        <v>0=0+0+0+0</v>
      </c>
      <c r="F224" s="299"/>
    </row>
    <row r="225" spans="1:6" s="189" customFormat="1" ht="47.25">
      <c r="A225" s="300">
        <f>IF((SUM('Раздел 4'!AN30:AN30)=SUM('Раздел 4'!Q30:Q30)+SUM('Раздел 4'!W30:W30)+SUM('Раздел 4'!AC30:AJ30)+SUM('Раздел 4'!AL30:AM30)),"","Неверно!")</f>
      </c>
      <c r="B225" s="303" t="s">
        <v>875</v>
      </c>
      <c r="C225" s="299" t="s">
        <v>889</v>
      </c>
      <c r="D225" s="299" t="s">
        <v>333</v>
      </c>
      <c r="E225" s="299" t="str">
        <f>CONCATENATE(SUM('Раздел 4'!AN30:AN30),"=",SUM('Раздел 4'!Q30:Q30),"+",SUM('Раздел 4'!W30:W30),"+",SUM('Раздел 4'!AC30:AJ30),"+",SUM('Раздел 4'!AL30:AM30))</f>
        <v>6=0+0+0+6</v>
      </c>
      <c r="F225" s="299"/>
    </row>
    <row r="226" spans="1:6" s="189" customFormat="1" ht="47.25">
      <c r="A226" s="300">
        <f>IF((SUM('Раздел 4'!AN31:AN31)=SUM('Раздел 4'!Q31:Q31)+SUM('Раздел 4'!W31:W31)+SUM('Раздел 4'!AC31:AJ31)+SUM('Раздел 4'!AL31:AM31)),"","Неверно!")</f>
      </c>
      <c r="B226" s="303" t="s">
        <v>875</v>
      </c>
      <c r="C226" s="299" t="s">
        <v>890</v>
      </c>
      <c r="D226" s="299" t="s">
        <v>333</v>
      </c>
      <c r="E226" s="299" t="str">
        <f>CONCATENATE(SUM('Раздел 4'!AN31:AN31),"=",SUM('Раздел 4'!Q31:Q31),"+",SUM('Раздел 4'!W31:W31),"+",SUM('Раздел 4'!AC31:AJ31),"+",SUM('Раздел 4'!AL31:AM31))</f>
        <v>0=0+0+0+0</v>
      </c>
      <c r="F226" s="299"/>
    </row>
    <row r="227" spans="1:6" s="189" customFormat="1" ht="47.25">
      <c r="A227" s="300">
        <f>IF((SUM('Раздел 4'!AN32:AN32)=SUM('Раздел 4'!Q32:Q32)+SUM('Раздел 4'!W32:W32)+SUM('Раздел 4'!AC32:AJ32)+SUM('Раздел 4'!AL32:AM32)),"","Неверно!")</f>
      </c>
      <c r="B227" s="303" t="s">
        <v>875</v>
      </c>
      <c r="C227" s="299" t="s">
        <v>891</v>
      </c>
      <c r="D227" s="299" t="s">
        <v>333</v>
      </c>
      <c r="E227" s="299" t="str">
        <f>CONCATENATE(SUM('Раздел 4'!AN32:AN32),"=",SUM('Раздел 4'!Q32:Q32),"+",SUM('Раздел 4'!W32:W32),"+",SUM('Раздел 4'!AC32:AJ32),"+",SUM('Раздел 4'!AL32:AM32))</f>
        <v>3=0+0+0+3</v>
      </c>
      <c r="F227" s="299"/>
    </row>
    <row r="228" spans="1:6" s="189" customFormat="1" ht="47.25">
      <c r="A228" s="300">
        <f>IF((SUM('Раздел 4'!AN33:AN33)=SUM('Раздел 4'!Q33:Q33)+SUM('Раздел 4'!W33:W33)+SUM('Раздел 4'!AC33:AJ33)+SUM('Раздел 4'!AL33:AM33)),"","Неверно!")</f>
      </c>
      <c r="B228" s="303" t="s">
        <v>875</v>
      </c>
      <c r="C228" s="299" t="s">
        <v>892</v>
      </c>
      <c r="D228" s="299" t="s">
        <v>333</v>
      </c>
      <c r="E228" s="299" t="str">
        <f>CONCATENATE(SUM('Раздел 4'!AN33:AN33),"=",SUM('Раздел 4'!Q33:Q33),"+",SUM('Раздел 4'!W33:W33),"+",SUM('Раздел 4'!AC33:AJ33),"+",SUM('Раздел 4'!AL33:AM33))</f>
        <v>0=0+0+0+0</v>
      </c>
      <c r="F228" s="299"/>
    </row>
    <row r="229" spans="1:6" s="189" customFormat="1" ht="47.25">
      <c r="A229" s="300">
        <f>IF((SUM('Раздел 4'!AN34:AN34)=SUM('Раздел 4'!Q34:Q34)+SUM('Раздел 4'!W34:W34)+SUM('Раздел 4'!AC34:AJ34)+SUM('Раздел 4'!AL34:AM34)),"","Неверно!")</f>
      </c>
      <c r="B229" s="303" t="s">
        <v>875</v>
      </c>
      <c r="C229" s="299" t="s">
        <v>893</v>
      </c>
      <c r="D229" s="299" t="s">
        <v>333</v>
      </c>
      <c r="E229" s="299" t="str">
        <f>CONCATENATE(SUM('Раздел 4'!AN34:AN34),"=",SUM('Раздел 4'!Q34:Q34),"+",SUM('Раздел 4'!W34:W34),"+",SUM('Раздел 4'!AC34:AJ34),"+",SUM('Раздел 4'!AL34:AM34))</f>
        <v>12=0+0+0+12</v>
      </c>
      <c r="F229" s="299"/>
    </row>
    <row r="230" spans="1:6" s="189" customFormat="1" ht="47.25">
      <c r="A230" s="300">
        <f>IF((SUM('Раздел 4'!AN35:AN35)=SUM('Раздел 4'!Q35:Q35)+SUM('Раздел 4'!W35:W35)+SUM('Раздел 4'!AC35:AJ35)+SUM('Раздел 4'!AL35:AM35)),"","Неверно!")</f>
      </c>
      <c r="B230" s="303" t="s">
        <v>875</v>
      </c>
      <c r="C230" s="299" t="s">
        <v>894</v>
      </c>
      <c r="D230" s="299" t="s">
        <v>333</v>
      </c>
      <c r="E230" s="299" t="str">
        <f>CONCATENATE(SUM('Раздел 4'!AN35:AN35),"=",SUM('Раздел 4'!Q35:Q35),"+",SUM('Раздел 4'!W35:W35),"+",SUM('Раздел 4'!AC35:AJ35),"+",SUM('Раздел 4'!AL35:AM35))</f>
        <v>0=0+0+0+0</v>
      </c>
      <c r="F230" s="299"/>
    </row>
    <row r="231" spans="1:6" s="189" customFormat="1" ht="47.25">
      <c r="A231" s="300">
        <f>IF((SUM('Раздел 4'!AN36:AN36)=SUM('Раздел 4'!Q36:Q36)+SUM('Раздел 4'!W36:W36)+SUM('Раздел 4'!AC36:AJ36)+SUM('Раздел 4'!AL36:AM36)),"","Неверно!")</f>
      </c>
      <c r="B231" s="303" t="s">
        <v>875</v>
      </c>
      <c r="C231" s="299" t="s">
        <v>895</v>
      </c>
      <c r="D231" s="299" t="s">
        <v>333</v>
      </c>
      <c r="E231" s="299" t="str">
        <f>CONCATENATE(SUM('Раздел 4'!AN36:AN36),"=",SUM('Раздел 4'!Q36:Q36),"+",SUM('Раздел 4'!W36:W36),"+",SUM('Раздел 4'!AC36:AJ36),"+",SUM('Раздел 4'!AL36:AM36))</f>
        <v>0=0+0+0+0</v>
      </c>
      <c r="F231" s="299"/>
    </row>
    <row r="232" spans="1:6" s="189" customFormat="1" ht="47.25">
      <c r="A232" s="300">
        <f>IF((SUM('Раздел 4'!AN37:AN37)=SUM('Раздел 4'!Q37:Q37)+SUM('Раздел 4'!W37:W37)+SUM('Раздел 4'!AC37:AJ37)+SUM('Раздел 4'!AL37:AM37)),"","Неверно!")</f>
      </c>
      <c r="B232" s="303" t="s">
        <v>875</v>
      </c>
      <c r="C232" s="299" t="s">
        <v>896</v>
      </c>
      <c r="D232" s="299" t="s">
        <v>333</v>
      </c>
      <c r="E232" s="299" t="str">
        <f>CONCATENATE(SUM('Раздел 4'!AN37:AN37),"=",SUM('Раздел 4'!Q37:Q37),"+",SUM('Раздел 4'!W37:W37),"+",SUM('Раздел 4'!AC37:AJ37),"+",SUM('Раздел 4'!AL37:AM37))</f>
        <v>0=0+0+0+0</v>
      </c>
      <c r="F232" s="299"/>
    </row>
    <row r="233" spans="1:6" s="189" customFormat="1" ht="47.25">
      <c r="A233" s="300">
        <f>IF((SUM('Раздел 4'!AN38:AN38)=SUM('Раздел 4'!Q38:Q38)+SUM('Раздел 4'!W38:W38)+SUM('Раздел 4'!AC38:AJ38)+SUM('Раздел 4'!AL38:AM38)),"","Неверно!")</f>
      </c>
      <c r="B233" s="303" t="s">
        <v>875</v>
      </c>
      <c r="C233" s="299" t="s">
        <v>897</v>
      </c>
      <c r="D233" s="299" t="s">
        <v>333</v>
      </c>
      <c r="E233" s="299" t="str">
        <f>CONCATENATE(SUM('Раздел 4'!AN38:AN38),"=",SUM('Раздел 4'!Q38:Q38),"+",SUM('Раздел 4'!W38:W38),"+",SUM('Раздел 4'!AC38:AJ38),"+",SUM('Раздел 4'!AL38:AM38))</f>
        <v>0=0+0+0+0</v>
      </c>
      <c r="F233" s="299"/>
    </row>
    <row r="234" spans="1:6" s="189" customFormat="1" ht="47.25">
      <c r="A234" s="300">
        <f>IF((SUM('Раздел 4'!AN12:AN12)=SUM('Раздел 4'!Q12:Q12)+SUM('Раздел 4'!W12:W12)+SUM('Раздел 4'!AC12:AJ12)+SUM('Раздел 4'!AL12:AM12)),"","Неверно!")</f>
      </c>
      <c r="B234" s="303" t="s">
        <v>875</v>
      </c>
      <c r="C234" s="299" t="s">
        <v>898</v>
      </c>
      <c r="D234" s="299" t="s">
        <v>333</v>
      </c>
      <c r="E234" s="299" t="str">
        <f>CONCATENATE(SUM('Раздел 4'!AN12:AN12),"=",SUM('Раздел 4'!Q12:Q12),"+",SUM('Раздел 4'!W12:W12),"+",SUM('Раздел 4'!AC12:AJ12),"+",SUM('Раздел 4'!AL12:AM12))</f>
        <v>0=0+0+0+0</v>
      </c>
      <c r="F234" s="299"/>
    </row>
    <row r="235" spans="1:6" s="189" customFormat="1" ht="47.25">
      <c r="A235" s="300">
        <f>IF((SUM('Раздел 4'!AN39:AN39)=SUM('Раздел 4'!Q39:Q39)+SUM('Раздел 4'!W39:W39)+SUM('Раздел 4'!AC39:AJ39)+SUM('Раздел 4'!AL39:AM39)),"","Неверно!")</f>
      </c>
      <c r="B235" s="303" t="s">
        <v>875</v>
      </c>
      <c r="C235" s="299" t="s">
        <v>899</v>
      </c>
      <c r="D235" s="299" t="s">
        <v>333</v>
      </c>
      <c r="E235" s="299" t="str">
        <f>CONCATENATE(SUM('Раздел 4'!AN39:AN39),"=",SUM('Раздел 4'!Q39:Q39),"+",SUM('Раздел 4'!W39:W39),"+",SUM('Раздел 4'!AC39:AJ39),"+",SUM('Раздел 4'!AL39:AM39))</f>
        <v>1=0+0+0+1</v>
      </c>
      <c r="F235" s="299"/>
    </row>
    <row r="236" spans="1:6" s="189" customFormat="1" ht="47.25">
      <c r="A236" s="300">
        <f>IF((SUM('Раздел 4'!AN40:AN40)=SUM('Раздел 4'!Q40:Q40)+SUM('Раздел 4'!W40:W40)+SUM('Раздел 4'!AC40:AJ40)+SUM('Раздел 4'!AL40:AM40)),"","Неверно!")</f>
      </c>
      <c r="B236" s="303" t="s">
        <v>875</v>
      </c>
      <c r="C236" s="299" t="s">
        <v>900</v>
      </c>
      <c r="D236" s="299" t="s">
        <v>333</v>
      </c>
      <c r="E236" s="299" t="str">
        <f>CONCATENATE(SUM('Раздел 4'!AN40:AN40),"=",SUM('Раздел 4'!Q40:Q40),"+",SUM('Раздел 4'!W40:W40),"+",SUM('Раздел 4'!AC40:AJ40),"+",SUM('Раздел 4'!AL40:AM40))</f>
        <v>2=0+0+2+0</v>
      </c>
      <c r="F236" s="299"/>
    </row>
    <row r="237" spans="1:6" s="189" customFormat="1" ht="47.25">
      <c r="A237" s="300">
        <f>IF((SUM('Раздел 4'!AN41:AN41)=SUM('Раздел 4'!Q41:Q41)+SUM('Раздел 4'!W41:W41)+SUM('Раздел 4'!AC41:AJ41)+SUM('Раздел 4'!AL41:AM41)),"","Неверно!")</f>
      </c>
      <c r="B237" s="303" t="s">
        <v>875</v>
      </c>
      <c r="C237" s="299" t="s">
        <v>901</v>
      </c>
      <c r="D237" s="299" t="s">
        <v>333</v>
      </c>
      <c r="E237" s="299" t="str">
        <f>CONCATENATE(SUM('Раздел 4'!AN41:AN41),"=",SUM('Раздел 4'!Q41:Q41),"+",SUM('Раздел 4'!W41:W41),"+",SUM('Раздел 4'!AC41:AJ41),"+",SUM('Раздел 4'!AL41:AM41))</f>
        <v>0=0+0+0+0</v>
      </c>
      <c r="F237" s="299"/>
    </row>
    <row r="238" spans="1:6" s="189" customFormat="1" ht="47.25">
      <c r="A238" s="300">
        <f>IF((SUM('Раздел 4'!AN42:AN42)=SUM('Раздел 4'!Q42:Q42)+SUM('Раздел 4'!W42:W42)+SUM('Раздел 4'!AC42:AJ42)+SUM('Раздел 4'!AL42:AM42)),"","Неверно!")</f>
      </c>
      <c r="B238" s="303" t="s">
        <v>875</v>
      </c>
      <c r="C238" s="299" t="s">
        <v>902</v>
      </c>
      <c r="D238" s="299" t="s">
        <v>333</v>
      </c>
      <c r="E238" s="299" t="str">
        <f>CONCATENATE(SUM('Раздел 4'!AN42:AN42),"=",SUM('Раздел 4'!Q42:Q42),"+",SUM('Раздел 4'!W42:W42),"+",SUM('Раздел 4'!AC42:AJ42),"+",SUM('Раздел 4'!AL42:AM42))</f>
        <v>10=0+0+0+10</v>
      </c>
      <c r="F238" s="299"/>
    </row>
    <row r="239" spans="1:6" s="189" customFormat="1" ht="47.25">
      <c r="A239" s="300">
        <f>IF((SUM('Раздел 4'!AN43:AN43)=SUM('Раздел 4'!Q43:Q43)+SUM('Раздел 4'!W43:W43)+SUM('Раздел 4'!AC43:AJ43)+SUM('Раздел 4'!AL43:AM43)),"","Неверно!")</f>
      </c>
      <c r="B239" s="303" t="s">
        <v>875</v>
      </c>
      <c r="C239" s="299" t="s">
        <v>903</v>
      </c>
      <c r="D239" s="299" t="s">
        <v>333</v>
      </c>
      <c r="E239" s="299" t="str">
        <f>CONCATENATE(SUM('Раздел 4'!AN43:AN43),"=",SUM('Раздел 4'!Q43:Q43),"+",SUM('Раздел 4'!W43:W43),"+",SUM('Раздел 4'!AC43:AJ43),"+",SUM('Раздел 4'!AL43:AM43))</f>
        <v>0=0+0+0+0</v>
      </c>
      <c r="F239" s="299"/>
    </row>
    <row r="240" spans="1:6" s="189" customFormat="1" ht="47.25">
      <c r="A240" s="300">
        <f>IF((SUM('Раздел 4'!AN44:AN44)=SUM('Раздел 4'!Q44:Q44)+SUM('Раздел 4'!W44:W44)+SUM('Раздел 4'!AC44:AJ44)+SUM('Раздел 4'!AL44:AM44)),"","Неверно!")</f>
      </c>
      <c r="B240" s="303" t="s">
        <v>875</v>
      </c>
      <c r="C240" s="299" t="s">
        <v>904</v>
      </c>
      <c r="D240" s="299" t="s">
        <v>333</v>
      </c>
      <c r="E240" s="299" t="str">
        <f>CONCATENATE(SUM('Раздел 4'!AN44:AN44),"=",SUM('Раздел 4'!Q44:Q44),"+",SUM('Раздел 4'!W44:W44),"+",SUM('Раздел 4'!AC44:AJ44),"+",SUM('Раздел 4'!AL44:AM44))</f>
        <v>0=0+0+0+0</v>
      </c>
      <c r="F240" s="299"/>
    </row>
    <row r="241" spans="1:6" s="189" customFormat="1" ht="47.25">
      <c r="A241" s="300">
        <f>IF((SUM('Раздел 4'!AN45:AN45)=SUM('Раздел 4'!Q45:Q45)+SUM('Раздел 4'!W45:W45)+SUM('Раздел 4'!AC45:AJ45)+SUM('Раздел 4'!AL45:AM45)),"","Неверно!")</f>
      </c>
      <c r="B241" s="303" t="s">
        <v>875</v>
      </c>
      <c r="C241" s="299" t="s">
        <v>905</v>
      </c>
      <c r="D241" s="299" t="s">
        <v>333</v>
      </c>
      <c r="E241" s="299" t="str">
        <f>CONCATENATE(SUM('Раздел 4'!AN45:AN45),"=",SUM('Раздел 4'!Q45:Q45),"+",SUM('Раздел 4'!W45:W45),"+",SUM('Раздел 4'!AC45:AJ45),"+",SUM('Раздел 4'!AL45:AM45))</f>
        <v>0=0+0+0+0</v>
      </c>
      <c r="F241" s="299"/>
    </row>
    <row r="242" spans="1:6" s="189" customFormat="1" ht="47.25">
      <c r="A242" s="300">
        <f>IF((SUM('Раздел 4'!AN46:AN46)=SUM('Раздел 4'!Q46:Q46)+SUM('Раздел 4'!W46:W46)+SUM('Раздел 4'!AC46:AJ46)+SUM('Раздел 4'!AL46:AM46)),"","Неверно!")</f>
      </c>
      <c r="B242" s="303" t="s">
        <v>875</v>
      </c>
      <c r="C242" s="299" t="s">
        <v>906</v>
      </c>
      <c r="D242" s="299" t="s">
        <v>333</v>
      </c>
      <c r="E242" s="299" t="str">
        <f>CONCATENATE(SUM('Раздел 4'!AN46:AN46),"=",SUM('Раздел 4'!Q46:Q46),"+",SUM('Раздел 4'!W46:W46),"+",SUM('Раздел 4'!AC46:AJ46),"+",SUM('Раздел 4'!AL46:AM46))</f>
        <v>1=0+0+0+1</v>
      </c>
      <c r="F242" s="299"/>
    </row>
    <row r="243" spans="1:6" s="189" customFormat="1" ht="47.25">
      <c r="A243" s="300">
        <f>IF((SUM('Раздел 4'!AN47:AN47)=SUM('Раздел 4'!Q47:Q47)+SUM('Раздел 4'!W47:W47)+SUM('Раздел 4'!AC47:AJ47)+SUM('Раздел 4'!AL47:AM47)),"","Неверно!")</f>
      </c>
      <c r="B243" s="303" t="s">
        <v>875</v>
      </c>
      <c r="C243" s="299" t="s">
        <v>907</v>
      </c>
      <c r="D243" s="299" t="s">
        <v>333</v>
      </c>
      <c r="E243" s="299" t="str">
        <f>CONCATENATE(SUM('Раздел 4'!AN47:AN47),"=",SUM('Раздел 4'!Q47:Q47),"+",SUM('Раздел 4'!W47:W47),"+",SUM('Раздел 4'!AC47:AJ47),"+",SUM('Раздел 4'!AL47:AM47))</f>
        <v>0=0+0+0+0</v>
      </c>
      <c r="F243" s="299"/>
    </row>
    <row r="244" spans="1:6" s="189" customFormat="1" ht="47.25">
      <c r="A244" s="300">
        <f>IF((SUM('Раздел 4'!AN48:AN48)=SUM('Раздел 4'!Q48:Q48)+SUM('Раздел 4'!W48:W48)+SUM('Раздел 4'!AC48:AJ48)+SUM('Раздел 4'!AL48:AM48)),"","Неверно!")</f>
      </c>
      <c r="B244" s="303" t="s">
        <v>875</v>
      </c>
      <c r="C244" s="299" t="s">
        <v>908</v>
      </c>
      <c r="D244" s="299" t="s">
        <v>333</v>
      </c>
      <c r="E244" s="299" t="str">
        <f>CONCATENATE(SUM('Раздел 4'!AN48:AN48),"=",SUM('Раздел 4'!Q48:Q48),"+",SUM('Раздел 4'!W48:W48),"+",SUM('Раздел 4'!AC48:AJ48),"+",SUM('Раздел 4'!AL48:AM48))</f>
        <v>0=0+0+0+0</v>
      </c>
      <c r="F244" s="299"/>
    </row>
    <row r="245" spans="1:6" s="189" customFormat="1" ht="47.25">
      <c r="A245" s="300">
        <f>IF((SUM('Раздел 4'!AN13:AN13)=SUM('Раздел 4'!Q13:Q13)+SUM('Раздел 4'!W13:W13)+SUM('Раздел 4'!AC13:AJ13)+SUM('Раздел 4'!AL13:AM13)),"","Неверно!")</f>
      </c>
      <c r="B245" s="303" t="s">
        <v>875</v>
      </c>
      <c r="C245" s="299" t="s">
        <v>909</v>
      </c>
      <c r="D245" s="299" t="s">
        <v>333</v>
      </c>
      <c r="E245" s="299" t="str">
        <f>CONCATENATE(SUM('Раздел 4'!AN13:AN13),"=",SUM('Раздел 4'!Q13:Q13),"+",SUM('Раздел 4'!W13:W13),"+",SUM('Раздел 4'!AC13:AJ13),"+",SUM('Раздел 4'!AL13:AM13))</f>
        <v>0=0+0+0+0</v>
      </c>
      <c r="F245" s="299"/>
    </row>
    <row r="246" spans="1:6" s="189" customFormat="1" ht="47.25">
      <c r="A246" s="300">
        <f>IF((SUM('Раздел 4'!AN49:AN49)=SUM('Раздел 4'!Q49:Q49)+SUM('Раздел 4'!W49:W49)+SUM('Раздел 4'!AC49:AJ49)+SUM('Раздел 4'!AL49:AM49)),"","Неверно!")</f>
      </c>
      <c r="B246" s="303" t="s">
        <v>875</v>
      </c>
      <c r="C246" s="299" t="s">
        <v>910</v>
      </c>
      <c r="D246" s="299" t="s">
        <v>333</v>
      </c>
      <c r="E246" s="299" t="str">
        <f>CONCATENATE(SUM('Раздел 4'!AN49:AN49),"=",SUM('Раздел 4'!Q49:Q49),"+",SUM('Раздел 4'!W49:W49),"+",SUM('Раздел 4'!AC49:AJ49),"+",SUM('Раздел 4'!AL49:AM49))</f>
        <v>2=0+0+2+0</v>
      </c>
      <c r="F246" s="299"/>
    </row>
    <row r="247" spans="1:6" s="189" customFormat="1" ht="47.25">
      <c r="A247" s="300">
        <f>IF((SUM('Раздел 4'!AN50:AN50)=SUM('Раздел 4'!Q50:Q50)+SUM('Раздел 4'!W50:W50)+SUM('Раздел 4'!AC50:AJ50)+SUM('Раздел 4'!AL50:AM50)),"","Неверно!")</f>
      </c>
      <c r="B247" s="303" t="s">
        <v>875</v>
      </c>
      <c r="C247" s="299" t="s">
        <v>911</v>
      </c>
      <c r="D247" s="299" t="s">
        <v>333</v>
      </c>
      <c r="E247" s="299" t="str">
        <f>CONCATENATE(SUM('Раздел 4'!AN50:AN50),"=",SUM('Раздел 4'!Q50:Q50),"+",SUM('Раздел 4'!W50:W50),"+",SUM('Раздел 4'!AC50:AJ50),"+",SUM('Раздел 4'!AL50:AM50))</f>
        <v>42=0+0+0+42</v>
      </c>
      <c r="F247" s="299"/>
    </row>
    <row r="248" spans="1:6" s="189" customFormat="1" ht="47.25">
      <c r="A248" s="300">
        <f>IF((SUM('Раздел 4'!AN51:AN51)=SUM('Раздел 4'!Q51:Q51)+SUM('Раздел 4'!W51:W51)+SUM('Раздел 4'!AC51:AJ51)+SUM('Раздел 4'!AL51:AM51)),"","Неверно!")</f>
      </c>
      <c r="B248" s="303" t="s">
        <v>875</v>
      </c>
      <c r="C248" s="299" t="s">
        <v>912</v>
      </c>
      <c r="D248" s="299" t="s">
        <v>333</v>
      </c>
      <c r="E248" s="299" t="str">
        <f>CONCATENATE(SUM('Раздел 4'!AN51:AN51),"=",SUM('Раздел 4'!Q51:Q51),"+",SUM('Раздел 4'!W51:W51),"+",SUM('Раздел 4'!AC51:AJ51),"+",SUM('Раздел 4'!AL51:AM51))</f>
        <v>0=0+0+0+0</v>
      </c>
      <c r="F248" s="299"/>
    </row>
    <row r="249" spans="1:6" s="189" customFormat="1" ht="47.25">
      <c r="A249" s="300">
        <f>IF((SUM('Раздел 4'!AN52:AN52)=SUM('Раздел 4'!Q52:Q52)+SUM('Раздел 4'!W52:W52)+SUM('Раздел 4'!AC52:AJ52)+SUM('Раздел 4'!AL52:AM52)),"","Неверно!")</f>
      </c>
      <c r="B249" s="303" t="s">
        <v>875</v>
      </c>
      <c r="C249" s="299" t="s">
        <v>913</v>
      </c>
      <c r="D249" s="299" t="s">
        <v>333</v>
      </c>
      <c r="E249" s="299" t="str">
        <f>CONCATENATE(SUM('Раздел 4'!AN52:AN52),"=",SUM('Раздел 4'!Q52:Q52),"+",SUM('Раздел 4'!W52:W52),"+",SUM('Раздел 4'!AC52:AJ52),"+",SUM('Раздел 4'!AL52:AM52))</f>
        <v>61=0+0+3+58</v>
      </c>
      <c r="F249" s="299"/>
    </row>
    <row r="250" spans="1:6" s="189" customFormat="1" ht="47.25">
      <c r="A250" s="300">
        <f>IF((SUM('Раздел 4'!AN53:AN53)=SUM('Раздел 4'!Q53:Q53)+SUM('Раздел 4'!W53:W53)+SUM('Раздел 4'!AC53:AJ53)+SUM('Раздел 4'!AL53:AM53)),"","Неверно!")</f>
      </c>
      <c r="B250" s="303" t="s">
        <v>875</v>
      </c>
      <c r="C250" s="299" t="s">
        <v>914</v>
      </c>
      <c r="D250" s="299" t="s">
        <v>333</v>
      </c>
      <c r="E250" s="299" t="str">
        <f>CONCATENATE(SUM('Раздел 4'!AN53:AN53),"=",SUM('Раздел 4'!Q53:Q53),"+",SUM('Раздел 4'!W53:W53),"+",SUM('Раздел 4'!AC53:AJ53),"+",SUM('Раздел 4'!AL53:AM53))</f>
        <v>0=0+0+0+0</v>
      </c>
      <c r="F250" s="299"/>
    </row>
    <row r="251" spans="1:6" s="189" customFormat="1" ht="47.25">
      <c r="A251" s="300">
        <f>IF((SUM('Раздел 4'!AN54:AN54)=SUM('Раздел 4'!Q54:Q54)+SUM('Раздел 4'!W54:W54)+SUM('Раздел 4'!AC54:AJ54)+SUM('Раздел 4'!AL54:AM54)),"","Неверно!")</f>
      </c>
      <c r="B251" s="303" t="s">
        <v>875</v>
      </c>
      <c r="C251" s="299" t="s">
        <v>915</v>
      </c>
      <c r="D251" s="299" t="s">
        <v>333</v>
      </c>
      <c r="E251" s="299" t="str">
        <f>CONCATENATE(SUM('Раздел 4'!AN54:AN54),"=",SUM('Раздел 4'!Q54:Q54),"+",SUM('Раздел 4'!W54:W54),"+",SUM('Раздел 4'!AC54:AJ54),"+",SUM('Раздел 4'!AL54:AM54))</f>
        <v>0=0+0+0+0</v>
      </c>
      <c r="F251" s="299"/>
    </row>
    <row r="252" spans="1:6" s="189" customFormat="1" ht="47.25">
      <c r="A252" s="300">
        <f>IF((SUM('Раздел 4'!AN55:AN55)=SUM('Раздел 4'!Q55:Q55)+SUM('Раздел 4'!W55:W55)+SUM('Раздел 4'!AC55:AJ55)+SUM('Раздел 4'!AL55:AM55)),"","Неверно!")</f>
      </c>
      <c r="B252" s="303" t="s">
        <v>875</v>
      </c>
      <c r="C252" s="299" t="s">
        <v>916</v>
      </c>
      <c r="D252" s="299" t="s">
        <v>333</v>
      </c>
      <c r="E252" s="299" t="str">
        <f>CONCATENATE(SUM('Раздел 4'!AN55:AN55),"=",SUM('Раздел 4'!Q55:Q55),"+",SUM('Раздел 4'!W55:W55),"+",SUM('Раздел 4'!AC55:AJ55),"+",SUM('Раздел 4'!AL55:AM55))</f>
        <v>45=0+0+0+45</v>
      </c>
      <c r="F252" s="299"/>
    </row>
    <row r="253" spans="1:6" s="189" customFormat="1" ht="47.25">
      <c r="A253" s="300">
        <f>IF((SUM('Раздел 4'!AN56:AN56)=SUM('Раздел 4'!Q56:Q56)+SUM('Раздел 4'!W56:W56)+SUM('Раздел 4'!AC56:AJ56)+SUM('Раздел 4'!AL56:AM56)),"","Неверно!")</f>
      </c>
      <c r="B253" s="303" t="s">
        <v>875</v>
      </c>
      <c r="C253" s="299" t="s">
        <v>917</v>
      </c>
      <c r="D253" s="299" t="s">
        <v>333</v>
      </c>
      <c r="E253" s="299" t="str">
        <f>CONCATENATE(SUM('Раздел 4'!AN56:AN56),"=",SUM('Раздел 4'!Q56:Q56),"+",SUM('Раздел 4'!W56:W56),"+",SUM('Раздел 4'!AC56:AJ56),"+",SUM('Раздел 4'!AL56:AM56))</f>
        <v>14=0+0+3+11</v>
      </c>
      <c r="F253" s="299"/>
    </row>
    <row r="254" spans="1:6" s="189" customFormat="1" ht="47.25">
      <c r="A254" s="300">
        <f>IF((SUM('Раздел 4'!AN57:AN57)=SUM('Раздел 4'!Q57:Q57)+SUM('Раздел 4'!W57:W57)+SUM('Раздел 4'!AC57:AJ57)+SUM('Раздел 4'!AL57:AM57)),"","Неверно!")</f>
      </c>
      <c r="B254" s="303" t="s">
        <v>875</v>
      </c>
      <c r="C254" s="299" t="s">
        <v>918</v>
      </c>
      <c r="D254" s="299" t="s">
        <v>333</v>
      </c>
      <c r="E254" s="299" t="str">
        <f>CONCATENATE(SUM('Раздел 4'!AN57:AN57),"=",SUM('Раздел 4'!Q57:Q57),"+",SUM('Раздел 4'!W57:W57),"+",SUM('Раздел 4'!AC57:AJ57),"+",SUM('Раздел 4'!AL57:AM57))</f>
        <v>0=0+0+0+0</v>
      </c>
      <c r="F254" s="299"/>
    </row>
    <row r="255" spans="1:6" s="189" customFormat="1" ht="47.25">
      <c r="A255" s="300">
        <f>IF((SUM('Раздел 4'!AN58:AN58)=SUM('Раздел 4'!Q58:Q58)+SUM('Раздел 4'!W58:W58)+SUM('Раздел 4'!AC58:AJ58)+SUM('Раздел 4'!AL58:AM58)),"","Неверно!")</f>
      </c>
      <c r="B255" s="303" t="s">
        <v>875</v>
      </c>
      <c r="C255" s="299" t="s">
        <v>919</v>
      </c>
      <c r="D255" s="299" t="s">
        <v>333</v>
      </c>
      <c r="E255" s="299" t="str">
        <f>CONCATENATE(SUM('Раздел 4'!AN58:AN58),"=",SUM('Раздел 4'!Q58:Q58),"+",SUM('Раздел 4'!W58:W58),"+",SUM('Раздел 4'!AC58:AJ58),"+",SUM('Раздел 4'!AL58:AM58))</f>
        <v>2=0+0+0+2</v>
      </c>
      <c r="F255" s="299"/>
    </row>
    <row r="256" spans="1:6" s="189" customFormat="1" ht="47.25">
      <c r="A256" s="300">
        <f>IF((SUM('Раздел 4'!AN14:AN14)=SUM('Раздел 4'!Q14:Q14)+SUM('Раздел 4'!W14:W14)+SUM('Раздел 4'!AC14:AJ14)+SUM('Раздел 4'!AL14:AM14)),"","Неверно!")</f>
      </c>
      <c r="B256" s="303" t="s">
        <v>875</v>
      </c>
      <c r="C256" s="299" t="s">
        <v>920</v>
      </c>
      <c r="D256" s="299" t="s">
        <v>333</v>
      </c>
      <c r="E256" s="299" t="str">
        <f>CONCATENATE(SUM('Раздел 4'!AN14:AN14),"=",SUM('Раздел 4'!Q14:Q14),"+",SUM('Раздел 4'!W14:W14),"+",SUM('Раздел 4'!AC14:AJ14),"+",SUM('Раздел 4'!AL14:AM14))</f>
        <v>0=0+0+0+0</v>
      </c>
      <c r="F256" s="299"/>
    </row>
    <row r="257" spans="1:6" s="189" customFormat="1" ht="47.25">
      <c r="A257" s="300">
        <f>IF((SUM('Раздел 4'!AN59:AN59)=SUM('Раздел 4'!Q59:Q59)+SUM('Раздел 4'!W59:W59)+SUM('Раздел 4'!AC59:AJ59)+SUM('Раздел 4'!AL59:AM59)),"","Неверно!")</f>
      </c>
      <c r="B257" s="303" t="s">
        <v>875</v>
      </c>
      <c r="C257" s="299" t="s">
        <v>921</v>
      </c>
      <c r="D257" s="299" t="s">
        <v>333</v>
      </c>
      <c r="E257" s="299" t="str">
        <f>CONCATENATE(SUM('Раздел 4'!AN59:AN59),"=",SUM('Раздел 4'!Q59:Q59),"+",SUM('Раздел 4'!W59:W59),"+",SUM('Раздел 4'!AC59:AJ59),"+",SUM('Раздел 4'!AL59:AM59))</f>
        <v>0=0+0+0+0</v>
      </c>
      <c r="F257" s="299"/>
    </row>
    <row r="258" spans="1:6" s="189" customFormat="1" ht="47.25">
      <c r="A258" s="300">
        <f>IF((SUM('Раздел 4'!AN60:AN60)=SUM('Раздел 4'!Q60:Q60)+SUM('Раздел 4'!W60:W60)+SUM('Раздел 4'!AC60:AJ60)+SUM('Раздел 4'!AL60:AM60)),"","Неверно!")</f>
      </c>
      <c r="B258" s="303" t="s">
        <v>875</v>
      </c>
      <c r="C258" s="299" t="s">
        <v>922</v>
      </c>
      <c r="D258" s="299" t="s">
        <v>333</v>
      </c>
      <c r="E258" s="299" t="str">
        <f>CONCATENATE(SUM('Раздел 4'!AN60:AN60),"=",SUM('Раздел 4'!Q60:Q60),"+",SUM('Раздел 4'!W60:W60),"+",SUM('Раздел 4'!AC60:AJ60),"+",SUM('Раздел 4'!AL60:AM60))</f>
        <v>0=0+0+0+0</v>
      </c>
      <c r="F258" s="299"/>
    </row>
    <row r="259" spans="1:6" s="189" customFormat="1" ht="47.25">
      <c r="A259" s="300">
        <f>IF((SUM('Раздел 4'!AN61:AN61)=SUM('Раздел 4'!Q61:Q61)+SUM('Раздел 4'!W61:W61)+SUM('Раздел 4'!AC61:AJ61)+SUM('Раздел 4'!AL61:AM61)),"","Неверно!")</f>
      </c>
      <c r="B259" s="303" t="s">
        <v>875</v>
      </c>
      <c r="C259" s="299" t="s">
        <v>923</v>
      </c>
      <c r="D259" s="299" t="s">
        <v>333</v>
      </c>
      <c r="E259" s="299" t="str">
        <f>CONCATENATE(SUM('Раздел 4'!AN61:AN61),"=",SUM('Раздел 4'!Q61:Q61),"+",SUM('Раздел 4'!W61:W61),"+",SUM('Раздел 4'!AC61:AJ61),"+",SUM('Раздел 4'!AL61:AM61))</f>
        <v>0=0+0+0+0</v>
      </c>
      <c r="F259" s="299"/>
    </row>
    <row r="260" spans="1:6" s="189" customFormat="1" ht="47.25">
      <c r="A260" s="300">
        <f>IF((SUM('Раздел 4'!AN62:AN62)=SUM('Раздел 4'!Q62:Q62)+SUM('Раздел 4'!W62:W62)+SUM('Раздел 4'!AC62:AJ62)+SUM('Раздел 4'!AL62:AM62)),"","Неверно!")</f>
      </c>
      <c r="B260" s="303" t="s">
        <v>875</v>
      </c>
      <c r="C260" s="299" t="s">
        <v>924</v>
      </c>
      <c r="D260" s="299" t="s">
        <v>333</v>
      </c>
      <c r="E260" s="299" t="str">
        <f>CONCATENATE(SUM('Раздел 4'!AN62:AN62),"=",SUM('Раздел 4'!Q62:Q62),"+",SUM('Раздел 4'!W62:W62),"+",SUM('Раздел 4'!AC62:AJ62),"+",SUM('Раздел 4'!AL62:AM62))</f>
        <v>0=0+0+0+0</v>
      </c>
      <c r="F260" s="299"/>
    </row>
    <row r="261" spans="1:6" s="189" customFormat="1" ht="47.25">
      <c r="A261" s="300">
        <f>IF((SUM('Раздел 4'!AN63:AN63)=SUM('Раздел 4'!Q63:Q63)+SUM('Раздел 4'!W63:W63)+SUM('Раздел 4'!AC63:AJ63)+SUM('Раздел 4'!AL63:AM63)),"","Неверно!")</f>
      </c>
      <c r="B261" s="303" t="s">
        <v>875</v>
      </c>
      <c r="C261" s="299" t="s">
        <v>925</v>
      </c>
      <c r="D261" s="299" t="s">
        <v>333</v>
      </c>
      <c r="E261" s="299" t="str">
        <f>CONCATENATE(SUM('Раздел 4'!AN63:AN63),"=",SUM('Раздел 4'!Q63:Q63),"+",SUM('Раздел 4'!W63:W63),"+",SUM('Раздел 4'!AC63:AJ63),"+",SUM('Раздел 4'!AL63:AM63))</f>
        <v>0=0+0+0+0</v>
      </c>
      <c r="F261" s="299"/>
    </row>
    <row r="262" spans="1:6" s="189" customFormat="1" ht="47.25">
      <c r="A262" s="300">
        <f>IF((SUM('Раздел 4'!AN64:AN64)=SUM('Раздел 4'!Q64:Q64)+SUM('Раздел 4'!W64:W64)+SUM('Раздел 4'!AC64:AJ64)+SUM('Раздел 4'!AL64:AM64)),"","Неверно!")</f>
      </c>
      <c r="B262" s="303" t="s">
        <v>875</v>
      </c>
      <c r="C262" s="299" t="s">
        <v>926</v>
      </c>
      <c r="D262" s="299" t="s">
        <v>333</v>
      </c>
      <c r="E262" s="299" t="str">
        <f>CONCATENATE(SUM('Раздел 4'!AN64:AN64),"=",SUM('Раздел 4'!Q64:Q64),"+",SUM('Раздел 4'!W64:W64),"+",SUM('Раздел 4'!AC64:AJ64),"+",SUM('Раздел 4'!AL64:AM64))</f>
        <v>0=0+0+0+0</v>
      </c>
      <c r="F262" s="299"/>
    </row>
    <row r="263" spans="1:6" s="189" customFormat="1" ht="47.25">
      <c r="A263" s="300">
        <f>IF((SUM('Раздел 4'!AN65:AN65)=SUM('Раздел 4'!Q65:Q65)+SUM('Раздел 4'!W65:W65)+SUM('Раздел 4'!AC65:AJ65)+SUM('Раздел 4'!AL65:AM65)),"","Неверно!")</f>
      </c>
      <c r="B263" s="303" t="s">
        <v>875</v>
      </c>
      <c r="C263" s="299" t="s">
        <v>927</v>
      </c>
      <c r="D263" s="299" t="s">
        <v>333</v>
      </c>
      <c r="E263" s="299" t="str">
        <f>CONCATENATE(SUM('Раздел 4'!AN65:AN65),"=",SUM('Раздел 4'!Q65:Q65),"+",SUM('Раздел 4'!W65:W65),"+",SUM('Раздел 4'!AC65:AJ65),"+",SUM('Раздел 4'!AL65:AM65))</f>
        <v>0=0+0+0+0</v>
      </c>
      <c r="F263" s="299"/>
    </row>
    <row r="264" spans="1:6" s="189" customFormat="1" ht="47.25">
      <c r="A264" s="300">
        <f>IF((SUM('Раздел 4'!AN66:AN66)=SUM('Раздел 4'!Q66:Q66)+SUM('Раздел 4'!W66:W66)+SUM('Раздел 4'!AC66:AJ66)+SUM('Раздел 4'!AL66:AM66)),"","Неверно!")</f>
      </c>
      <c r="B264" s="303" t="s">
        <v>875</v>
      </c>
      <c r="C264" s="299" t="s">
        <v>928</v>
      </c>
      <c r="D264" s="299" t="s">
        <v>333</v>
      </c>
      <c r="E264" s="299" t="str">
        <f>CONCATENATE(SUM('Раздел 4'!AN66:AN66),"=",SUM('Раздел 4'!Q66:Q66),"+",SUM('Раздел 4'!W66:W66),"+",SUM('Раздел 4'!AC66:AJ66),"+",SUM('Раздел 4'!AL66:AM66))</f>
        <v>0=0+0+0+0</v>
      </c>
      <c r="F264" s="299"/>
    </row>
    <row r="265" spans="1:6" s="189" customFormat="1" ht="47.25">
      <c r="A265" s="300">
        <f>IF((SUM('Раздел 4'!AN15:AN15)=SUM('Раздел 4'!Q15:Q15)+SUM('Раздел 4'!W15:W15)+SUM('Раздел 4'!AC15:AJ15)+SUM('Раздел 4'!AL15:AM15)),"","Неверно!")</f>
      </c>
      <c r="B265" s="303" t="s">
        <v>875</v>
      </c>
      <c r="C265" s="299" t="s">
        <v>929</v>
      </c>
      <c r="D265" s="299" t="s">
        <v>333</v>
      </c>
      <c r="E265" s="299" t="str">
        <f>CONCATENATE(SUM('Раздел 4'!AN15:AN15),"=",SUM('Раздел 4'!Q15:Q15),"+",SUM('Раздел 4'!W15:W15),"+",SUM('Раздел 4'!AC15:AJ15),"+",SUM('Раздел 4'!AL15:AM15))</f>
        <v>0=0+0+0+0</v>
      </c>
      <c r="F265" s="299"/>
    </row>
    <row r="266" spans="1:6" s="189" customFormat="1" ht="47.25">
      <c r="A266" s="300">
        <f>IF((SUM('Раздел 4'!AN16:AN16)=SUM('Раздел 4'!Q16:Q16)+SUM('Раздел 4'!W16:W16)+SUM('Раздел 4'!AC16:AJ16)+SUM('Раздел 4'!AL16:AM16)),"","Неверно!")</f>
      </c>
      <c r="B266" s="303" t="s">
        <v>875</v>
      </c>
      <c r="C266" s="299" t="s">
        <v>930</v>
      </c>
      <c r="D266" s="299" t="s">
        <v>333</v>
      </c>
      <c r="E266" s="299" t="str">
        <f>CONCATENATE(SUM('Раздел 4'!AN16:AN16),"=",SUM('Раздел 4'!Q16:Q16),"+",SUM('Раздел 4'!W16:W16),"+",SUM('Раздел 4'!AC16:AJ16),"+",SUM('Раздел 4'!AL16:AM16))</f>
        <v>2=0+0+0+2</v>
      </c>
      <c r="F266" s="299"/>
    </row>
    <row r="267" spans="1:6" s="189" customFormat="1" ht="47.25">
      <c r="A267" s="300">
        <f>IF((SUM('Раздел 4'!AN17:AN17)=SUM('Раздел 4'!Q17:Q17)+SUM('Раздел 4'!W17:W17)+SUM('Раздел 4'!AC17:AJ17)+SUM('Раздел 4'!AL17:AM17)),"","Неверно!")</f>
      </c>
      <c r="B267" s="303" t="s">
        <v>875</v>
      </c>
      <c r="C267" s="299" t="s">
        <v>931</v>
      </c>
      <c r="D267" s="299" t="s">
        <v>333</v>
      </c>
      <c r="E267" s="299" t="str">
        <f>CONCATENATE(SUM('Раздел 4'!AN17:AN17),"=",SUM('Раздел 4'!Q17:Q17),"+",SUM('Раздел 4'!W17:W17),"+",SUM('Раздел 4'!AC17:AJ17),"+",SUM('Раздел 4'!AL17:AM17))</f>
        <v>0=0+0+0+0</v>
      </c>
      <c r="F267" s="299"/>
    </row>
    <row r="268" spans="1:6" s="189" customFormat="1" ht="47.25">
      <c r="A268" s="300">
        <f>IF((SUM('Раздел 4'!AN18:AN18)=SUM('Раздел 4'!Q18:Q18)+SUM('Раздел 4'!W18:W18)+SUM('Раздел 4'!AC18:AJ18)+SUM('Раздел 4'!AL18:AM18)),"","Неверно!")</f>
      </c>
      <c r="B268" s="303" t="s">
        <v>875</v>
      </c>
      <c r="C268" s="299" t="s">
        <v>932</v>
      </c>
      <c r="D268" s="299" t="s">
        <v>333</v>
      </c>
      <c r="E268" s="299" t="str">
        <f>CONCATENATE(SUM('Раздел 4'!AN18:AN18),"=",SUM('Раздел 4'!Q18:Q18),"+",SUM('Раздел 4'!W18:W18),"+",SUM('Раздел 4'!AC18:AJ18),"+",SUM('Раздел 4'!AL18:AM18))</f>
        <v>0=0+0+0+0</v>
      </c>
      <c r="F268" s="299"/>
    </row>
    <row r="269" spans="1:6" s="189" customFormat="1" ht="31.5">
      <c r="A269" s="300">
        <f>IF((SUM('Раздел 4'!AG50:AG50)&lt;=SUM('Раздел 4'!AG10:AG10)),"","Неверно!")</f>
      </c>
      <c r="B269" s="303" t="s">
        <v>933</v>
      </c>
      <c r="C269" s="299" t="s">
        <v>934</v>
      </c>
      <c r="D269" s="299" t="s">
        <v>935</v>
      </c>
      <c r="E269" s="299" t="str">
        <f>CONCATENATE(SUM('Раздел 4'!AG50:AG50),"&lt;=",SUM('Раздел 4'!AG10:AG10))</f>
        <v>0&lt;=2</v>
      </c>
      <c r="F269" s="299"/>
    </row>
    <row r="270" spans="1:6" s="189" customFormat="1" ht="31.5">
      <c r="A270" s="300">
        <f>IF((SUM('Раздел 4'!AH50:AH50)&lt;=SUM('Раздел 4'!AH10:AH10)),"","Неверно!")</f>
      </c>
      <c r="B270" s="303" t="s">
        <v>933</v>
      </c>
      <c r="C270" s="299" t="s">
        <v>936</v>
      </c>
      <c r="D270" s="299" t="s">
        <v>935</v>
      </c>
      <c r="E270" s="299" t="str">
        <f>CONCATENATE(SUM('Раздел 4'!AH50:AH50),"&lt;=",SUM('Раздел 4'!AH10:AH10))</f>
        <v>0&lt;=0</v>
      </c>
      <c r="F270" s="299"/>
    </row>
    <row r="271" spans="1:6" s="189" customFormat="1" ht="31.5">
      <c r="A271" s="300">
        <f>IF((SUM('Раздел 4'!AI50:AI50)&lt;=SUM('Раздел 4'!AI10:AI10)),"","Неверно!")</f>
      </c>
      <c r="B271" s="303" t="s">
        <v>933</v>
      </c>
      <c r="C271" s="299" t="s">
        <v>937</v>
      </c>
      <c r="D271" s="299" t="s">
        <v>935</v>
      </c>
      <c r="E271" s="299" t="str">
        <f>CONCATENATE(SUM('Раздел 4'!AI50:AI50),"&lt;=",SUM('Раздел 4'!AI10:AI10))</f>
        <v>0&lt;=1</v>
      </c>
      <c r="F271" s="299"/>
    </row>
    <row r="272" spans="1:6" s="189" customFormat="1" ht="31.5">
      <c r="A272" s="300">
        <f>IF((SUM('Раздел 4'!AJ50:AJ50)&lt;=SUM('Раздел 4'!AJ10:AJ10)),"","Неверно!")</f>
      </c>
      <c r="B272" s="303" t="s">
        <v>933</v>
      </c>
      <c r="C272" s="299" t="s">
        <v>938</v>
      </c>
      <c r="D272" s="299" t="s">
        <v>935</v>
      </c>
      <c r="E272" s="299" t="str">
        <f>CONCATENATE(SUM('Раздел 4'!AJ50:AJ50),"&lt;=",SUM('Раздел 4'!AJ10:AJ10))</f>
        <v>0&lt;=0</v>
      </c>
      <c r="F272" s="299"/>
    </row>
    <row r="273" spans="1:6" s="189" customFormat="1" ht="31.5">
      <c r="A273" s="300">
        <f>IF((SUM('Раздел 4'!AK50:AK50)&lt;=SUM('Раздел 4'!AK10:AK10)),"","Неверно!")</f>
      </c>
      <c r="B273" s="303" t="s">
        <v>933</v>
      </c>
      <c r="C273" s="299" t="s">
        <v>939</v>
      </c>
      <c r="D273" s="299" t="s">
        <v>935</v>
      </c>
      <c r="E273" s="299" t="str">
        <f>CONCATENATE(SUM('Раздел 4'!AK50:AK50),"&lt;=",SUM('Раздел 4'!AK10:AK10))</f>
        <v>0&lt;=0</v>
      </c>
      <c r="F273" s="299"/>
    </row>
    <row r="274" spans="1:6" s="189" customFormat="1" ht="31.5">
      <c r="A274" s="300">
        <f>IF((SUM('Раздел 4'!AL50:AL50)&lt;=SUM('Раздел 4'!AL10:AL10)),"","Неверно!")</f>
      </c>
      <c r="B274" s="303" t="s">
        <v>933</v>
      </c>
      <c r="C274" s="299" t="s">
        <v>940</v>
      </c>
      <c r="D274" s="299" t="s">
        <v>935</v>
      </c>
      <c r="E274" s="299" t="str">
        <f>CONCATENATE(SUM('Раздел 4'!AL50:AL50),"&lt;=",SUM('Раздел 4'!AL10:AL10))</f>
        <v>0&lt;=0</v>
      </c>
      <c r="F274" s="299"/>
    </row>
    <row r="275" spans="1:6" s="189" customFormat="1" ht="31.5">
      <c r="A275" s="300">
        <f>IF((SUM('Раздел 4'!AM50:AM50)&lt;=SUM('Раздел 4'!AM10:AM10)),"","Неверно!")</f>
      </c>
      <c r="B275" s="303" t="s">
        <v>933</v>
      </c>
      <c r="C275" s="299" t="s">
        <v>941</v>
      </c>
      <c r="D275" s="299" t="s">
        <v>935</v>
      </c>
      <c r="E275" s="299" t="str">
        <f>CONCATENATE(SUM('Раздел 4'!AM50:AM50),"&lt;=",SUM('Раздел 4'!AM10:AM10))</f>
        <v>42&lt;=58</v>
      </c>
      <c r="F275" s="299"/>
    </row>
    <row r="276" spans="1:6" s="189" customFormat="1" ht="31.5">
      <c r="A276" s="300">
        <f>IF((SUM('Раздел 4'!AN50:AN50)&lt;=SUM('Раздел 4'!AN10:AN10)),"","Неверно!")</f>
      </c>
      <c r="B276" s="303" t="s">
        <v>933</v>
      </c>
      <c r="C276" s="299" t="s">
        <v>942</v>
      </c>
      <c r="D276" s="299" t="s">
        <v>935</v>
      </c>
      <c r="E276" s="299" t="str">
        <f>CONCATENATE(SUM('Раздел 4'!AN50:AN50),"&lt;=",SUM('Раздел 4'!AN10:AN10))</f>
        <v>42&lt;=61</v>
      </c>
      <c r="F276" s="299"/>
    </row>
    <row r="277" spans="1:6" s="189" customFormat="1" ht="31.5">
      <c r="A277" s="300">
        <f>IF((SUM('Раздел 4'!AO50:AO50)&lt;=SUM('Раздел 4'!AO10:AO10)),"","Неверно!")</f>
      </c>
      <c r="B277" s="303" t="s">
        <v>933</v>
      </c>
      <c r="C277" s="299" t="s">
        <v>943</v>
      </c>
      <c r="D277" s="299" t="s">
        <v>935</v>
      </c>
      <c r="E277" s="299" t="str">
        <f>CONCATENATE(SUM('Раздел 4'!AO50:AO50),"&lt;=",SUM('Раздел 4'!AO10:AO10))</f>
        <v>0&lt;=0</v>
      </c>
      <c r="F277" s="299"/>
    </row>
    <row r="278" spans="1:6" s="189" customFormat="1" ht="31.5">
      <c r="A278" s="300">
        <f>IF((SUM('Раздел 4'!AP50:AP50)&lt;=SUM('Раздел 4'!AP10:AP10)),"","Неверно!")</f>
      </c>
      <c r="B278" s="303" t="s">
        <v>933</v>
      </c>
      <c r="C278" s="299" t="s">
        <v>944</v>
      </c>
      <c r="D278" s="299" t="s">
        <v>935</v>
      </c>
      <c r="E278" s="299" t="str">
        <f>CONCATENATE(SUM('Раздел 4'!AP50:AP50),"&lt;=",SUM('Раздел 4'!AP10:AP10))</f>
        <v>0&lt;=0</v>
      </c>
      <c r="F278" s="299"/>
    </row>
    <row r="279" spans="1:6" s="189" customFormat="1" ht="31.5">
      <c r="A279" s="300">
        <f>IF((SUM('Раздел 4'!AQ50:AQ50)&lt;=SUM('Раздел 4'!AQ10:AQ10)),"","Неверно!")</f>
      </c>
      <c r="B279" s="303" t="s">
        <v>933</v>
      </c>
      <c r="C279" s="299" t="s">
        <v>945</v>
      </c>
      <c r="D279" s="299" t="s">
        <v>935</v>
      </c>
      <c r="E279" s="299" t="str">
        <f>CONCATENATE(SUM('Раздел 4'!AQ50:AQ50),"&lt;=",SUM('Раздел 4'!AQ10:AQ10))</f>
        <v>0&lt;=0</v>
      </c>
      <c r="F279" s="299"/>
    </row>
    <row r="280" spans="1:6" s="189" customFormat="1" ht="31.5">
      <c r="A280" s="300">
        <f>IF((SUM('Раздел 4'!AR50:AR50)&lt;=SUM('Раздел 4'!AR10:AR10)),"","Неверно!")</f>
      </c>
      <c r="B280" s="303" t="s">
        <v>933</v>
      </c>
      <c r="C280" s="299" t="s">
        <v>946</v>
      </c>
      <c r="D280" s="299" t="s">
        <v>935</v>
      </c>
      <c r="E280" s="299" t="str">
        <f>CONCATENATE(SUM('Раздел 4'!AR50:AR50),"&lt;=",SUM('Раздел 4'!AR10:AR10))</f>
        <v>0&lt;=0</v>
      </c>
      <c r="F280" s="299"/>
    </row>
    <row r="281" spans="1:6" s="189" customFormat="1" ht="31.5">
      <c r="A281" s="300">
        <f>IF((SUM('Раздел 4'!AS50:AS50)&lt;=SUM('Раздел 4'!AS10:AS10)),"","Неверно!")</f>
      </c>
      <c r="B281" s="303" t="s">
        <v>933</v>
      </c>
      <c r="C281" s="299" t="s">
        <v>947</v>
      </c>
      <c r="D281" s="299" t="s">
        <v>935</v>
      </c>
      <c r="E281" s="299" t="str">
        <f>CONCATENATE(SUM('Раздел 4'!AS50:AS50),"&lt;=",SUM('Раздел 4'!AS10:AS10))</f>
        <v>0&lt;=0</v>
      </c>
      <c r="F281" s="299"/>
    </row>
    <row r="282" spans="1:6" s="189" customFormat="1" ht="31.5">
      <c r="A282" s="300">
        <f>IF((SUM('Раздел 4'!AT50:AT50)&lt;=SUM('Раздел 4'!AT10:AT10)),"","Неверно!")</f>
      </c>
      <c r="B282" s="303" t="s">
        <v>933</v>
      </c>
      <c r="C282" s="299" t="s">
        <v>948</v>
      </c>
      <c r="D282" s="299" t="s">
        <v>935</v>
      </c>
      <c r="E282" s="299" t="str">
        <f>CONCATENATE(SUM('Раздел 4'!AT50:AT50),"&lt;=",SUM('Раздел 4'!AT10:AT10))</f>
        <v>0&lt;=0</v>
      </c>
      <c r="F282" s="299"/>
    </row>
    <row r="283" spans="1:6" s="189" customFormat="1" ht="31.5">
      <c r="A283" s="300">
        <f>IF((SUM('Раздел 4'!AU50:AU50)&lt;=SUM('Раздел 4'!AU10:AU10)),"","Неверно!")</f>
      </c>
      <c r="B283" s="303" t="s">
        <v>933</v>
      </c>
      <c r="C283" s="299" t="s">
        <v>949</v>
      </c>
      <c r="D283" s="299" t="s">
        <v>935</v>
      </c>
      <c r="E283" s="299" t="str">
        <f>CONCATENATE(SUM('Раздел 4'!AU50:AU50),"&lt;=",SUM('Раздел 4'!AU10:AU10))</f>
        <v>0&lt;=0</v>
      </c>
      <c r="F283" s="299"/>
    </row>
    <row r="284" spans="1:6" s="189" customFormat="1" ht="31.5">
      <c r="A284" s="300">
        <f>IF((SUM('Раздел 4'!AV50:AV50)&lt;=SUM('Раздел 4'!AV10:AV10)),"","Неверно!")</f>
      </c>
      <c r="B284" s="303" t="s">
        <v>933</v>
      </c>
      <c r="C284" s="299" t="s">
        <v>950</v>
      </c>
      <c r="D284" s="299" t="s">
        <v>935</v>
      </c>
      <c r="E284" s="299" t="str">
        <f>CONCATENATE(SUM('Раздел 4'!AV50:AV50),"&lt;=",SUM('Раздел 4'!AV10:AV10))</f>
        <v>0&lt;=3</v>
      </c>
      <c r="F284" s="299"/>
    </row>
    <row r="285" spans="1:6" s="189" customFormat="1" ht="31.5">
      <c r="A285" s="300">
        <f>IF((SUM('Разделы 1, 2, 3'!C9:D9)=SUM('Разделы 1, 2, 3'!H9:I9)+SUM('Разделы 1, 2, 3'!K9:K9)),"","Неверно!")</f>
      </c>
      <c r="B285" s="303" t="s">
        <v>951</v>
      </c>
      <c r="C285" s="299" t="s">
        <v>952</v>
      </c>
      <c r="D285" s="299" t="s">
        <v>233</v>
      </c>
      <c r="E285" s="299" t="str">
        <f>CONCATENATE(SUM('Разделы 1, 2, 3'!C9:D9),"=",SUM('Разделы 1, 2, 3'!H9:I9),"+",SUM('Разделы 1, 2, 3'!K9:K9))</f>
        <v>48=48+0</v>
      </c>
      <c r="F285" s="299"/>
    </row>
    <row r="286" spans="1:6" s="189" customFormat="1" ht="31.5">
      <c r="A286" s="300">
        <f>IF((SUM('Разделы 1, 2, 3'!C10:D10)=SUM('Разделы 1, 2, 3'!H10:I10)+SUM('Разделы 1, 2, 3'!K10:K10)),"","Неверно!")</f>
      </c>
      <c r="B286" s="303" t="s">
        <v>951</v>
      </c>
      <c r="C286" s="299" t="s">
        <v>953</v>
      </c>
      <c r="D286" s="299" t="s">
        <v>233</v>
      </c>
      <c r="E286" s="299" t="str">
        <f>CONCATENATE(SUM('Разделы 1, 2, 3'!C10:D10),"=",SUM('Разделы 1, 2, 3'!H10:I10),"+",SUM('Разделы 1, 2, 3'!K10:K10))</f>
        <v>0=0+0</v>
      </c>
      <c r="F286" s="299"/>
    </row>
    <row r="287" spans="1:6" s="189" customFormat="1" ht="31.5">
      <c r="A287" s="300">
        <f>IF((SUM('Разделы 1, 2, 3'!C11:D11)=SUM('Разделы 1, 2, 3'!H11:I11)+SUM('Разделы 1, 2, 3'!K11:K11)),"","Неверно!")</f>
      </c>
      <c r="B287" s="303" t="s">
        <v>951</v>
      </c>
      <c r="C287" s="299" t="s">
        <v>954</v>
      </c>
      <c r="D287" s="299" t="s">
        <v>233</v>
      </c>
      <c r="E287" s="299" t="str">
        <f>CONCATENATE(SUM('Разделы 1, 2, 3'!C11:D11),"=",SUM('Разделы 1, 2, 3'!H11:I11),"+",SUM('Разделы 1, 2, 3'!K11:K11))</f>
        <v>7=7+0</v>
      </c>
      <c r="F287" s="299"/>
    </row>
    <row r="288" spans="1:6" s="189" customFormat="1" ht="31.5">
      <c r="A288" s="300">
        <f>IF((SUM('Разделы 1, 2, 3'!C12:D12)=SUM('Разделы 1, 2, 3'!H12:I12)+SUM('Разделы 1, 2, 3'!K12:K12)),"","Неверно!")</f>
      </c>
      <c r="B288" s="303" t="s">
        <v>951</v>
      </c>
      <c r="C288" s="299" t="s">
        <v>955</v>
      </c>
      <c r="D288" s="299" t="s">
        <v>233</v>
      </c>
      <c r="E288" s="299" t="str">
        <f>CONCATENATE(SUM('Разделы 1, 2, 3'!C12:D12),"=",SUM('Разделы 1, 2, 3'!H12:I12),"+",SUM('Разделы 1, 2, 3'!K12:K12))</f>
        <v>41=41+0</v>
      </c>
      <c r="F288" s="299"/>
    </row>
    <row r="289" spans="1:6" s="189" customFormat="1" ht="31.5">
      <c r="A289" s="300">
        <f>IF((SUM('Разделы 1, 2, 3'!C13:D13)=SUM('Разделы 1, 2, 3'!H13:I13)+SUM('Разделы 1, 2, 3'!K13:K13)),"","Неверно!")</f>
      </c>
      <c r="B289" s="303" t="s">
        <v>951</v>
      </c>
      <c r="C289" s="299" t="s">
        <v>956</v>
      </c>
      <c r="D289" s="299" t="s">
        <v>233</v>
      </c>
      <c r="E289" s="299" t="str">
        <f>CONCATENATE(SUM('Разделы 1, 2, 3'!C13:D13),"=",SUM('Разделы 1, 2, 3'!H13:I13),"+",SUM('Разделы 1, 2, 3'!K13:K13))</f>
        <v>0=0+0</v>
      </c>
      <c r="F289" s="299"/>
    </row>
    <row r="290" spans="1:6" s="189" customFormat="1" ht="15.75">
      <c r="A290" s="300">
        <f>IF((SUM('Разделы 1, 2, 3'!C21:C21)=SUM('Раздел 4'!AN10:AN10)),"","Неверно!")</f>
      </c>
      <c r="B290" s="303" t="s">
        <v>957</v>
      </c>
      <c r="C290" s="299" t="s">
        <v>958</v>
      </c>
      <c r="D290" s="299" t="s">
        <v>390</v>
      </c>
      <c r="E290" s="299" t="str">
        <f>CONCATENATE(SUM('Разделы 1, 2, 3'!C21:C21),"=",SUM('Раздел 4'!AN10:AN10))</f>
        <v>61=61</v>
      </c>
      <c r="F290" s="299"/>
    </row>
    <row r="291" spans="1:6" s="189" customFormat="1" ht="15.75">
      <c r="A291" s="300">
        <f>IF((SUM('Раздел 4'!AN10:AN10)=SUM('Разделы 1, 2, 3'!C21:C21)),"","Неверно!")</f>
      </c>
      <c r="B291" s="303" t="s">
        <v>959</v>
      </c>
      <c r="C291" s="299" t="s">
        <v>960</v>
      </c>
      <c r="D291" s="299" t="s">
        <v>961</v>
      </c>
      <c r="E291" s="299" t="str">
        <f>CONCATENATE(SUM('Раздел 4'!AN10:AN10),"=",SUM('Разделы 1, 2, 3'!C21:C21))</f>
        <v>61=61</v>
      </c>
      <c r="F291" s="299"/>
    </row>
    <row r="292" spans="1:6" s="189" customFormat="1" ht="31.5">
      <c r="A292" s="300">
        <f>IF((SUM('Разделы 1, 2, 3'!D9:D9)=SUM('Разделы 1, 2, 3'!E9:G9)),"","Неверно!")</f>
      </c>
      <c r="B292" s="303" t="s">
        <v>962</v>
      </c>
      <c r="C292" s="299" t="s">
        <v>963</v>
      </c>
      <c r="D292" s="299" t="s">
        <v>244</v>
      </c>
      <c r="E292" s="299" t="str">
        <f>CONCATENATE(SUM('Разделы 1, 2, 3'!D9:D9),"=",SUM('Разделы 1, 2, 3'!E9:G9))</f>
        <v>48=48</v>
      </c>
      <c r="F292" s="299"/>
    </row>
    <row r="293" spans="1:6" s="189" customFormat="1" ht="31.5">
      <c r="A293" s="300">
        <f>IF((SUM('Разделы 1, 2, 3'!D10:D10)=SUM('Разделы 1, 2, 3'!E10:G10)),"","Неверно!")</f>
      </c>
      <c r="B293" s="303" t="s">
        <v>962</v>
      </c>
      <c r="C293" s="299" t="s">
        <v>964</v>
      </c>
      <c r="D293" s="299" t="s">
        <v>244</v>
      </c>
      <c r="E293" s="299" t="str">
        <f>CONCATENATE(SUM('Разделы 1, 2, 3'!D10:D10),"=",SUM('Разделы 1, 2, 3'!E10:G10))</f>
        <v>0=0</v>
      </c>
      <c r="F293" s="299"/>
    </row>
    <row r="294" spans="1:6" s="189" customFormat="1" ht="31.5">
      <c r="A294" s="300">
        <f>IF((SUM('Разделы 1, 2, 3'!D11:D11)=SUM('Разделы 1, 2, 3'!E11:G11)),"","Неверно!")</f>
      </c>
      <c r="B294" s="303" t="s">
        <v>962</v>
      </c>
      <c r="C294" s="299" t="s">
        <v>965</v>
      </c>
      <c r="D294" s="299" t="s">
        <v>244</v>
      </c>
      <c r="E294" s="299" t="str">
        <f>CONCATENATE(SUM('Разделы 1, 2, 3'!D11:D11),"=",SUM('Разделы 1, 2, 3'!E11:G11))</f>
        <v>7=7</v>
      </c>
      <c r="F294" s="299"/>
    </row>
    <row r="295" spans="1:6" s="189" customFormat="1" ht="31.5">
      <c r="A295" s="300">
        <f>IF((SUM('Разделы 1, 2, 3'!D12:D12)=SUM('Разделы 1, 2, 3'!E12:G12)),"","Неверно!")</f>
      </c>
      <c r="B295" s="303" t="s">
        <v>962</v>
      </c>
      <c r="C295" s="299" t="s">
        <v>966</v>
      </c>
      <c r="D295" s="299" t="s">
        <v>244</v>
      </c>
      <c r="E295" s="299" t="str">
        <f>CONCATENATE(SUM('Разделы 1, 2, 3'!D12:D12),"=",SUM('Разделы 1, 2, 3'!E12:G12))</f>
        <v>41=41</v>
      </c>
      <c r="F295" s="299"/>
    </row>
    <row r="296" spans="1:6" s="189" customFormat="1" ht="31.5">
      <c r="A296" s="300">
        <f>IF((SUM('Разделы 1, 2, 3'!D13:D13)=SUM('Разделы 1, 2, 3'!E13:G13)),"","Неверно!")</f>
      </c>
      <c r="B296" s="303" t="s">
        <v>962</v>
      </c>
      <c r="C296" s="299" t="s">
        <v>967</v>
      </c>
      <c r="D296" s="299" t="s">
        <v>244</v>
      </c>
      <c r="E296" s="299" t="str">
        <f>CONCATENATE(SUM('Разделы 1, 2, 3'!D13:D13),"=",SUM('Разделы 1, 2, 3'!E13:G13))</f>
        <v>0=0</v>
      </c>
      <c r="F296" s="299"/>
    </row>
    <row r="297" spans="1:6" s="189" customFormat="1" ht="15.75">
      <c r="A297" s="300">
        <f>IF((SUM('Разделы 1, 2, 3'!L9:L9)&gt;=SUM('Разделы 1, 2, 3'!K9:K9)),"","Неверно!")</f>
      </c>
      <c r="B297" s="303" t="s">
        <v>968</v>
      </c>
      <c r="C297" s="299" t="s">
        <v>969</v>
      </c>
      <c r="D297" s="299" t="s">
        <v>238</v>
      </c>
      <c r="E297" s="299" t="str">
        <f>CONCATENATE(SUM('Разделы 1, 2, 3'!L9:L9),"&gt;=",SUM('Разделы 1, 2, 3'!K9:K9))</f>
        <v>0&gt;=0</v>
      </c>
      <c r="F297" s="299"/>
    </row>
    <row r="298" spans="1:6" s="189" customFormat="1" ht="15.75">
      <c r="A298" s="300">
        <f>IF((SUM('Разделы 1, 2, 3'!L10:L10)&gt;=SUM('Разделы 1, 2, 3'!K10:K10)),"","Неверно!")</f>
      </c>
      <c r="B298" s="303" t="s">
        <v>968</v>
      </c>
      <c r="C298" s="299" t="s">
        <v>970</v>
      </c>
      <c r="D298" s="299" t="s">
        <v>238</v>
      </c>
      <c r="E298" s="299" t="str">
        <f>CONCATENATE(SUM('Разделы 1, 2, 3'!L10:L10),"&gt;=",SUM('Разделы 1, 2, 3'!K10:K10))</f>
        <v>0&gt;=0</v>
      </c>
      <c r="F298" s="299"/>
    </row>
    <row r="299" spans="1:6" s="189" customFormat="1" ht="15.75">
      <c r="A299" s="300">
        <f>IF((SUM('Разделы 1, 2, 3'!L11:L11)&gt;=SUM('Разделы 1, 2, 3'!K11:K11)),"","Неверно!")</f>
      </c>
      <c r="B299" s="303" t="s">
        <v>968</v>
      </c>
      <c r="C299" s="299" t="s">
        <v>971</v>
      </c>
      <c r="D299" s="299" t="s">
        <v>238</v>
      </c>
      <c r="E299" s="299" t="str">
        <f>CONCATENATE(SUM('Разделы 1, 2, 3'!L11:L11),"&gt;=",SUM('Разделы 1, 2, 3'!K11:K11))</f>
        <v>0&gt;=0</v>
      </c>
      <c r="F299" s="299"/>
    </row>
    <row r="300" spans="1:6" s="189" customFormat="1" ht="15.75">
      <c r="A300" s="300">
        <f>IF((SUM('Разделы 1, 2, 3'!L12:L12)&gt;=SUM('Разделы 1, 2, 3'!K12:K12)),"","Неверно!")</f>
      </c>
      <c r="B300" s="303" t="s">
        <v>968</v>
      </c>
      <c r="C300" s="299" t="s">
        <v>972</v>
      </c>
      <c r="D300" s="299" t="s">
        <v>238</v>
      </c>
      <c r="E300" s="299" t="str">
        <f>CONCATENATE(SUM('Разделы 1, 2, 3'!L12:L12),"&gt;=",SUM('Разделы 1, 2, 3'!K12:K12))</f>
        <v>0&gt;=0</v>
      </c>
      <c r="F300" s="299"/>
    </row>
    <row r="301" spans="1:6" s="189" customFormat="1" ht="15.75">
      <c r="A301" s="300">
        <f>IF((SUM('Разделы 1, 2, 3'!L13:L13)&gt;=SUM('Разделы 1, 2, 3'!K13:K13)),"","Неверно!")</f>
      </c>
      <c r="B301" s="303" t="s">
        <v>968</v>
      </c>
      <c r="C301" s="299" t="s">
        <v>973</v>
      </c>
      <c r="D301" s="299" t="s">
        <v>238</v>
      </c>
      <c r="E301" s="299" t="str">
        <f>CONCATENATE(SUM('Разделы 1, 2, 3'!L13:L13),"&gt;=",SUM('Разделы 1, 2, 3'!K13:K13))</f>
        <v>0&gt;=0</v>
      </c>
      <c r="F301" s="299"/>
    </row>
    <row r="302" spans="1:6" s="189" customFormat="1" ht="31.5">
      <c r="A302" s="300">
        <f>IF((SUM('Разделы 5, 6, 7, 8'!E10:E10)=SUM('Разделы 5, 6, 7, 8'!K9:K9)+SUM('Разделы 5, 6, 7, 8'!P9:P9)+SUM('Разделы 5, 6, 7, 8'!K26:K26)+SUM('Разделы 5, 6, 7, 8'!P26:P26)),"","Неверно!")</f>
      </c>
      <c r="B302" s="303" t="s">
        <v>974</v>
      </c>
      <c r="C302" s="299" t="s">
        <v>975</v>
      </c>
      <c r="D302" s="299" t="s">
        <v>545</v>
      </c>
      <c r="E302" s="299" t="str">
        <f>CONCATENATE(SUM('Разделы 5, 6, 7, 8'!E10:E10),"=",SUM('Разделы 5, 6, 7, 8'!K9:K9),"+",SUM('Разделы 5, 6, 7, 8'!P9:P9),"+",SUM('Разделы 5, 6, 7, 8'!K26:K26),"+",SUM('Разделы 5, 6, 7, 8'!P26:P26))</f>
        <v>1=0+0+0+1</v>
      </c>
      <c r="F302" s="299"/>
    </row>
    <row r="303" spans="1:6" s="189" customFormat="1" ht="31.5">
      <c r="A303" s="300">
        <f>IF((SUM('Разделы 1, 2, 3'!C21:C21)&gt;=SUM('Разделы 1, 2, 3'!I10:I10)),"","Неверно!")</f>
      </c>
      <c r="B303" s="303" t="s">
        <v>976</v>
      </c>
      <c r="C303" s="299" t="s">
        <v>977</v>
      </c>
      <c r="D303" s="299" t="s">
        <v>389</v>
      </c>
      <c r="E303" s="299" t="str">
        <f>CONCATENATE(SUM('Разделы 1, 2, 3'!C21:C21),"&gt;=",SUM('Разделы 1, 2, 3'!I10:I10))</f>
        <v>61&gt;=0</v>
      </c>
      <c r="F303" s="299"/>
    </row>
    <row r="304" spans="1:6" s="189" customFormat="1" ht="31.5">
      <c r="A304" s="300">
        <f>IF((SUM('Разделы 5, 6, 7, 8'!E10:E10)+SUM('Разделы 5, 6, 7, 8'!E14:E15)&lt;=SUM('Раздел 4'!AI10:AI10)),"","Неверно!")</f>
      </c>
      <c r="B304" s="303" t="s">
        <v>978</v>
      </c>
      <c r="C304" s="299" t="s">
        <v>979</v>
      </c>
      <c r="D304" s="299" t="s">
        <v>388</v>
      </c>
      <c r="E304" s="299" t="str">
        <f>CONCATENATE(SUM('Разделы 5, 6, 7, 8'!E10:E10),"+",SUM('Разделы 5, 6, 7, 8'!E14:E15),"&lt;=",SUM('Раздел 4'!AI10:AI10))</f>
        <v>1+0&lt;=1</v>
      </c>
      <c r="F304" s="299"/>
    </row>
    <row r="305" spans="1:6" s="189" customFormat="1" ht="15.75">
      <c r="A305" s="300">
        <f>IF((SUM('Раздел 4'!AG51:AG51)&lt;=SUM('Раздел 4'!AG10:AG10)),"","Неверно!")</f>
      </c>
      <c r="B305" s="303" t="s">
        <v>980</v>
      </c>
      <c r="C305" s="299" t="s">
        <v>981</v>
      </c>
      <c r="D305" s="299" t="s">
        <v>982</v>
      </c>
      <c r="E305" s="299" t="str">
        <f>CONCATENATE(SUM('Раздел 4'!AG51:AG51),"&lt;=",SUM('Раздел 4'!AG10:AG10))</f>
        <v>0&lt;=2</v>
      </c>
      <c r="F305" s="299"/>
    </row>
    <row r="306" spans="1:6" s="189" customFormat="1" ht="15.75">
      <c r="A306" s="300">
        <f>IF((SUM('Раздел 4'!AH51:AH51)&lt;=SUM('Раздел 4'!AH10:AH10)),"","Неверно!")</f>
      </c>
      <c r="B306" s="303" t="s">
        <v>980</v>
      </c>
      <c r="C306" s="299" t="s">
        <v>983</v>
      </c>
      <c r="D306" s="299" t="s">
        <v>982</v>
      </c>
      <c r="E306" s="299" t="str">
        <f>CONCATENATE(SUM('Раздел 4'!AH51:AH51),"&lt;=",SUM('Раздел 4'!AH10:AH10))</f>
        <v>0&lt;=0</v>
      </c>
      <c r="F306" s="299"/>
    </row>
    <row r="307" spans="1:6" s="189" customFormat="1" ht="15.75">
      <c r="A307" s="300">
        <f>IF((SUM('Раздел 4'!AI51:AI51)&lt;=SUM('Раздел 4'!AI10:AI10)),"","Неверно!")</f>
      </c>
      <c r="B307" s="303" t="s">
        <v>980</v>
      </c>
      <c r="C307" s="299" t="s">
        <v>984</v>
      </c>
      <c r="D307" s="299" t="s">
        <v>982</v>
      </c>
      <c r="E307" s="299" t="str">
        <f>CONCATENATE(SUM('Раздел 4'!AI51:AI51),"&lt;=",SUM('Раздел 4'!AI10:AI10))</f>
        <v>0&lt;=1</v>
      </c>
      <c r="F307" s="299"/>
    </row>
    <row r="308" spans="1:6" s="189" customFormat="1" ht="15.75">
      <c r="A308" s="300">
        <f>IF((SUM('Раздел 4'!AJ51:AJ51)&lt;=SUM('Раздел 4'!AJ10:AJ10)),"","Неверно!")</f>
      </c>
      <c r="B308" s="303" t="s">
        <v>980</v>
      </c>
      <c r="C308" s="299" t="s">
        <v>985</v>
      </c>
      <c r="D308" s="299" t="s">
        <v>982</v>
      </c>
      <c r="E308" s="299" t="str">
        <f>CONCATENATE(SUM('Раздел 4'!AJ51:AJ51),"&lt;=",SUM('Раздел 4'!AJ10:AJ10))</f>
        <v>0&lt;=0</v>
      </c>
      <c r="F308" s="299"/>
    </row>
    <row r="309" spans="1:6" s="189" customFormat="1" ht="15.75">
      <c r="A309" s="300">
        <f>IF((SUM('Раздел 4'!AK51:AK51)&lt;=SUM('Раздел 4'!AK10:AK10)),"","Неверно!")</f>
      </c>
      <c r="B309" s="303" t="s">
        <v>980</v>
      </c>
      <c r="C309" s="299" t="s">
        <v>986</v>
      </c>
      <c r="D309" s="299" t="s">
        <v>982</v>
      </c>
      <c r="E309" s="299" t="str">
        <f>CONCATENATE(SUM('Раздел 4'!AK51:AK51),"&lt;=",SUM('Раздел 4'!AK10:AK10))</f>
        <v>0&lt;=0</v>
      </c>
      <c r="F309" s="299"/>
    </row>
    <row r="310" spans="1:6" s="189" customFormat="1" ht="15.75">
      <c r="A310" s="300">
        <f>IF((SUM('Раздел 4'!AL51:AL51)&lt;=SUM('Раздел 4'!AL10:AL10)),"","Неверно!")</f>
      </c>
      <c r="B310" s="303" t="s">
        <v>980</v>
      </c>
      <c r="C310" s="299" t="s">
        <v>987</v>
      </c>
      <c r="D310" s="299" t="s">
        <v>982</v>
      </c>
      <c r="E310" s="299" t="str">
        <f>CONCATENATE(SUM('Раздел 4'!AL51:AL51),"&lt;=",SUM('Раздел 4'!AL10:AL10))</f>
        <v>0&lt;=0</v>
      </c>
      <c r="F310" s="299"/>
    </row>
    <row r="311" spans="1:6" s="189" customFormat="1" ht="15.75">
      <c r="A311" s="300">
        <f>IF((SUM('Раздел 4'!AM51:AM51)&lt;=SUM('Раздел 4'!AM10:AM10)),"","Неверно!")</f>
      </c>
      <c r="B311" s="303" t="s">
        <v>980</v>
      </c>
      <c r="C311" s="299" t="s">
        <v>988</v>
      </c>
      <c r="D311" s="299" t="s">
        <v>982</v>
      </c>
      <c r="E311" s="299" t="str">
        <f>CONCATENATE(SUM('Раздел 4'!AM51:AM51),"&lt;=",SUM('Раздел 4'!AM10:AM10))</f>
        <v>0&lt;=58</v>
      </c>
      <c r="F311" s="299"/>
    </row>
    <row r="312" spans="1:6" s="189" customFormat="1" ht="15.75">
      <c r="A312" s="300">
        <f>IF((SUM('Раздел 4'!AN51:AN51)&lt;=SUM('Раздел 4'!AN10:AN10)),"","Неверно!")</f>
      </c>
      <c r="B312" s="303" t="s">
        <v>980</v>
      </c>
      <c r="C312" s="299" t="s">
        <v>989</v>
      </c>
      <c r="D312" s="299" t="s">
        <v>982</v>
      </c>
      <c r="E312" s="299" t="str">
        <f>CONCATENATE(SUM('Раздел 4'!AN51:AN51),"&lt;=",SUM('Раздел 4'!AN10:AN10))</f>
        <v>0&lt;=61</v>
      </c>
      <c r="F312" s="299"/>
    </row>
    <row r="313" spans="1:6" s="189" customFormat="1" ht="15.75">
      <c r="A313" s="300">
        <f>IF((SUM('Раздел 4'!AO51:AO51)&lt;=SUM('Раздел 4'!AO10:AO10)),"","Неверно!")</f>
      </c>
      <c r="B313" s="303" t="s">
        <v>980</v>
      </c>
      <c r="C313" s="299" t="s">
        <v>990</v>
      </c>
      <c r="D313" s="299" t="s">
        <v>982</v>
      </c>
      <c r="E313" s="299" t="str">
        <f>CONCATENATE(SUM('Раздел 4'!AO51:AO51),"&lt;=",SUM('Раздел 4'!AO10:AO10))</f>
        <v>0&lt;=0</v>
      </c>
      <c r="F313" s="299"/>
    </row>
    <row r="314" spans="1:6" s="189" customFormat="1" ht="15.75">
      <c r="A314" s="300">
        <f>IF((SUM('Раздел 4'!AP51:AP51)&lt;=SUM('Раздел 4'!AP10:AP10)),"","Неверно!")</f>
      </c>
      <c r="B314" s="303" t="s">
        <v>980</v>
      </c>
      <c r="C314" s="299" t="s">
        <v>991</v>
      </c>
      <c r="D314" s="299" t="s">
        <v>982</v>
      </c>
      <c r="E314" s="299" t="str">
        <f>CONCATENATE(SUM('Раздел 4'!AP51:AP51),"&lt;=",SUM('Раздел 4'!AP10:AP10))</f>
        <v>0&lt;=0</v>
      </c>
      <c r="F314" s="299"/>
    </row>
    <row r="315" spans="1:6" s="189" customFormat="1" ht="15.75">
      <c r="A315" s="300">
        <f>IF((SUM('Раздел 4'!AQ51:AQ51)&lt;=SUM('Раздел 4'!AQ10:AQ10)),"","Неверно!")</f>
      </c>
      <c r="B315" s="303" t="s">
        <v>980</v>
      </c>
      <c r="C315" s="299" t="s">
        <v>992</v>
      </c>
      <c r="D315" s="299" t="s">
        <v>982</v>
      </c>
      <c r="E315" s="299" t="str">
        <f>CONCATENATE(SUM('Раздел 4'!AQ51:AQ51),"&lt;=",SUM('Раздел 4'!AQ10:AQ10))</f>
        <v>0&lt;=0</v>
      </c>
      <c r="F315" s="299"/>
    </row>
    <row r="316" spans="1:6" s="189" customFormat="1" ht="15.75">
      <c r="A316" s="300">
        <f>IF((SUM('Раздел 4'!AR51:AR51)&lt;=SUM('Раздел 4'!AR10:AR10)),"","Неверно!")</f>
      </c>
      <c r="B316" s="303" t="s">
        <v>980</v>
      </c>
      <c r="C316" s="299" t="s">
        <v>993</v>
      </c>
      <c r="D316" s="299" t="s">
        <v>982</v>
      </c>
      <c r="E316" s="299" t="str">
        <f>CONCATENATE(SUM('Раздел 4'!AR51:AR51),"&lt;=",SUM('Раздел 4'!AR10:AR10))</f>
        <v>0&lt;=0</v>
      </c>
      <c r="F316" s="299"/>
    </row>
    <row r="317" spans="1:6" s="189" customFormat="1" ht="15.75">
      <c r="A317" s="300">
        <f>IF((SUM('Раздел 4'!AS51:AS51)&lt;=SUM('Раздел 4'!AS10:AS10)),"","Неверно!")</f>
      </c>
      <c r="B317" s="303" t="s">
        <v>980</v>
      </c>
      <c r="C317" s="299" t="s">
        <v>994</v>
      </c>
      <c r="D317" s="299" t="s">
        <v>982</v>
      </c>
      <c r="E317" s="299" t="str">
        <f>CONCATENATE(SUM('Раздел 4'!AS51:AS51),"&lt;=",SUM('Раздел 4'!AS10:AS10))</f>
        <v>0&lt;=0</v>
      </c>
      <c r="F317" s="299"/>
    </row>
    <row r="318" spans="1:6" s="189" customFormat="1" ht="15.75">
      <c r="A318" s="300">
        <f>IF((SUM('Раздел 4'!AT51:AT51)&lt;=SUM('Раздел 4'!AT10:AT10)),"","Неверно!")</f>
      </c>
      <c r="B318" s="303" t="s">
        <v>980</v>
      </c>
      <c r="C318" s="299" t="s">
        <v>995</v>
      </c>
      <c r="D318" s="299" t="s">
        <v>982</v>
      </c>
      <c r="E318" s="299" t="str">
        <f>CONCATENATE(SUM('Раздел 4'!AT51:AT51),"&lt;=",SUM('Раздел 4'!AT10:AT10))</f>
        <v>0&lt;=0</v>
      </c>
      <c r="F318" s="299"/>
    </row>
    <row r="319" spans="1:6" s="189" customFormat="1" ht="15.75">
      <c r="A319" s="300">
        <f>IF((SUM('Раздел 4'!AU51:AU51)&lt;=SUM('Раздел 4'!AU10:AU10)),"","Неверно!")</f>
      </c>
      <c r="B319" s="303" t="s">
        <v>980</v>
      </c>
      <c r="C319" s="299" t="s">
        <v>996</v>
      </c>
      <c r="D319" s="299" t="s">
        <v>982</v>
      </c>
      <c r="E319" s="299" t="str">
        <f>CONCATENATE(SUM('Раздел 4'!AU51:AU51),"&lt;=",SUM('Раздел 4'!AU10:AU10))</f>
        <v>0&lt;=0</v>
      </c>
      <c r="F319" s="299"/>
    </row>
    <row r="320" spans="1:6" s="189" customFormat="1" ht="15.75">
      <c r="A320" s="300">
        <f>IF((SUM('Раздел 4'!AV51:AV51)&lt;=SUM('Раздел 4'!AV10:AV10)),"","Неверно!")</f>
      </c>
      <c r="B320" s="303" t="s">
        <v>980</v>
      </c>
      <c r="C320" s="299" t="s">
        <v>997</v>
      </c>
      <c r="D320" s="299" t="s">
        <v>982</v>
      </c>
      <c r="E320" s="299" t="str">
        <f>CONCATENATE(SUM('Раздел 4'!AV51:AV51),"&lt;=",SUM('Раздел 4'!AV10:AV10))</f>
        <v>0&lt;=3</v>
      </c>
      <c r="F320" s="299"/>
    </row>
    <row r="321" spans="1:6" s="189" customFormat="1" ht="47.25">
      <c r="A321" s="300">
        <f>IF((SUM('Разделы 1, 2, 3'!K21:K21)&gt;=SUM('Разделы 5, 6, 7, 8'!J9:J9)+SUM('Разделы 5, 6, 7, 8'!O9:O9)+SUM('Разделы 5, 6, 7, 8'!J26:J26)+SUM('Разделы 5, 6, 7, 8'!O26:O26)),"","Неверно!")</f>
      </c>
      <c r="B321" s="303" t="s">
        <v>998</v>
      </c>
      <c r="C321" s="299" t="s">
        <v>999</v>
      </c>
      <c r="D321" s="299" t="s">
        <v>387</v>
      </c>
      <c r="E321" s="299" t="str">
        <f>CONCATENATE(SUM('Разделы 1, 2, 3'!K21:K21),"&gt;=",SUM('Разделы 5, 6, 7, 8'!J9:J9),"+",SUM('Разделы 5, 6, 7, 8'!O9:O9),"+",SUM('Разделы 5, 6, 7, 8'!J26:J26),"+",SUM('Разделы 5, 6, 7, 8'!O26:O26))</f>
        <v>36&gt;=0+0+35+1</v>
      </c>
      <c r="F321" s="299"/>
    </row>
    <row r="322" spans="1:6" s="189" customFormat="1" ht="15.75">
      <c r="A322" s="300">
        <f>IF((SUM('Раздел 9'!D10:AT113)=0),"","Неверно!")</f>
      </c>
      <c r="B322" s="303" t="s">
        <v>1000</v>
      </c>
      <c r="C322" s="299" t="s">
        <v>1001</v>
      </c>
      <c r="D322" s="299" t="s">
        <v>546</v>
      </c>
      <c r="E322" s="299" t="str">
        <f>CONCATENATE(SUM('Раздел 9'!D10:AT113),"=",0)</f>
        <v>0=0</v>
      </c>
      <c r="F322" s="299"/>
    </row>
    <row r="323" spans="1:6" s="189" customFormat="1" ht="15.75">
      <c r="A323" s="300">
        <f>IF((SUM('Раздел 4'!AG63:AG64)=0),"","Неверно!")</f>
      </c>
      <c r="B323" s="303" t="s">
        <v>1002</v>
      </c>
      <c r="C323" s="299" t="s">
        <v>1003</v>
      </c>
      <c r="D323" s="299" t="s">
        <v>1004</v>
      </c>
      <c r="E323" s="299" t="str">
        <f>CONCATENATE(SUM('Раздел 4'!AG63:AG64),"=",0)</f>
        <v>0=0</v>
      </c>
      <c r="F323" s="299"/>
    </row>
    <row r="324" spans="1:6" s="189" customFormat="1" ht="15.75">
      <c r="A324" s="300">
        <f>IF((SUM('Раздел 4'!AH63:AH64)=0),"","Неверно!")</f>
      </c>
      <c r="B324" s="303" t="s">
        <v>1002</v>
      </c>
      <c r="C324" s="299" t="s">
        <v>1005</v>
      </c>
      <c r="D324" s="299" t="s">
        <v>1004</v>
      </c>
      <c r="E324" s="299" t="str">
        <f>CONCATENATE(SUM('Раздел 4'!AH63:AH64),"=",0)</f>
        <v>0=0</v>
      </c>
      <c r="F324" s="299"/>
    </row>
    <row r="325" spans="1:6" s="189" customFormat="1" ht="31.5">
      <c r="A325" s="300">
        <f>IF((SUM('Разделы 5, 6, 7, 8'!J31:J31)&lt;=SUM('Разделы 5, 6, 7, 8'!J26:J26)),"","Неверно!")</f>
      </c>
      <c r="B325" s="303" t="s">
        <v>1006</v>
      </c>
      <c r="C325" s="299" t="s">
        <v>1007</v>
      </c>
      <c r="D325" s="299" t="s">
        <v>237</v>
      </c>
      <c r="E325" s="299" t="str">
        <f>CONCATENATE(SUM('Разделы 5, 6, 7, 8'!J31:J31),"&lt;=",SUM('Разделы 5, 6, 7, 8'!J26:J26))</f>
        <v>0&lt;=35</v>
      </c>
      <c r="F325" s="299"/>
    </row>
    <row r="326" spans="1:6" s="189" customFormat="1" ht="31.5">
      <c r="A326" s="300">
        <f>IF((SUM('Разделы 5, 6, 7, 8'!S31:S31)&lt;=SUM('Разделы 5, 6, 7, 8'!S26:S26)),"","Неверно!")</f>
      </c>
      <c r="B326" s="303" t="s">
        <v>1006</v>
      </c>
      <c r="C326" s="299" t="s">
        <v>1008</v>
      </c>
      <c r="D326" s="299" t="s">
        <v>237</v>
      </c>
      <c r="E326" s="299" t="str">
        <f>CONCATENATE(SUM('Разделы 5, 6, 7, 8'!S31:S31),"&lt;=",SUM('Разделы 5, 6, 7, 8'!S26:S26))</f>
        <v>0&lt;=0</v>
      </c>
      <c r="F326" s="299"/>
    </row>
    <row r="327" spans="1:6" s="189" customFormat="1" ht="31.5">
      <c r="A327" s="300">
        <f>IF((SUM('Разделы 5, 6, 7, 8'!K31:K31)&lt;=SUM('Разделы 5, 6, 7, 8'!K26:K26)),"","Неверно!")</f>
      </c>
      <c r="B327" s="303" t="s">
        <v>1006</v>
      </c>
      <c r="C327" s="299" t="s">
        <v>1009</v>
      </c>
      <c r="D327" s="299" t="s">
        <v>237</v>
      </c>
      <c r="E327" s="299" t="str">
        <f>CONCATENATE(SUM('Разделы 5, 6, 7, 8'!K31:K31),"&lt;=",SUM('Разделы 5, 6, 7, 8'!K26:K26))</f>
        <v>0&lt;=0</v>
      </c>
      <c r="F327" s="299"/>
    </row>
    <row r="328" spans="1:6" s="189" customFormat="1" ht="31.5">
      <c r="A328" s="300">
        <f>IF((SUM('Разделы 5, 6, 7, 8'!L31:L31)&lt;=SUM('Разделы 5, 6, 7, 8'!L26:L26)),"","Неверно!")</f>
      </c>
      <c r="B328" s="303" t="s">
        <v>1006</v>
      </c>
      <c r="C328" s="299" t="s">
        <v>1010</v>
      </c>
      <c r="D328" s="299" t="s">
        <v>237</v>
      </c>
      <c r="E328" s="299" t="str">
        <f>CONCATENATE(SUM('Разделы 5, 6, 7, 8'!L31:L31),"&lt;=",SUM('Разделы 5, 6, 7, 8'!L26:L26))</f>
        <v>0&lt;=0</v>
      </c>
      <c r="F328" s="299"/>
    </row>
    <row r="329" spans="1:6" s="189" customFormat="1" ht="31.5">
      <c r="A329" s="300">
        <f>IF((SUM('Разделы 5, 6, 7, 8'!M31:M31)&lt;=SUM('Разделы 5, 6, 7, 8'!M26:M26)),"","Неверно!")</f>
      </c>
      <c r="B329" s="303" t="s">
        <v>1006</v>
      </c>
      <c r="C329" s="299" t="s">
        <v>1011</v>
      </c>
      <c r="D329" s="299" t="s">
        <v>237</v>
      </c>
      <c r="E329" s="299" t="str">
        <f>CONCATENATE(SUM('Разделы 5, 6, 7, 8'!M31:M31),"&lt;=",SUM('Разделы 5, 6, 7, 8'!M26:M26))</f>
        <v>0&lt;=0</v>
      </c>
      <c r="F329" s="299"/>
    </row>
    <row r="330" spans="1:6" s="189" customFormat="1" ht="31.5">
      <c r="A330" s="300">
        <f>IF((SUM('Разделы 5, 6, 7, 8'!N31:N31)&lt;=SUM('Разделы 5, 6, 7, 8'!N26:N26)),"","Неверно!")</f>
      </c>
      <c r="B330" s="303" t="s">
        <v>1006</v>
      </c>
      <c r="C330" s="299" t="s">
        <v>1012</v>
      </c>
      <c r="D330" s="299" t="s">
        <v>237</v>
      </c>
      <c r="E330" s="299" t="str">
        <f>CONCATENATE(SUM('Разделы 5, 6, 7, 8'!N31:N31),"&lt;=",SUM('Разделы 5, 6, 7, 8'!N26:N26))</f>
        <v>0&lt;=0</v>
      </c>
      <c r="F330" s="299"/>
    </row>
    <row r="331" spans="1:6" s="189" customFormat="1" ht="31.5">
      <c r="A331" s="300">
        <f>IF((SUM('Разделы 5, 6, 7, 8'!O31:O31)&lt;=SUM('Разделы 5, 6, 7, 8'!O26:O26)),"","Неверно!")</f>
      </c>
      <c r="B331" s="303" t="s">
        <v>1006</v>
      </c>
      <c r="C331" s="299" t="s">
        <v>1013</v>
      </c>
      <c r="D331" s="299" t="s">
        <v>237</v>
      </c>
      <c r="E331" s="299" t="str">
        <f>CONCATENATE(SUM('Разделы 5, 6, 7, 8'!O31:O31),"&lt;=",SUM('Разделы 5, 6, 7, 8'!O26:O26))</f>
        <v>0&lt;=1</v>
      </c>
      <c r="F331" s="299"/>
    </row>
    <row r="332" spans="1:6" s="189" customFormat="1" ht="31.5">
      <c r="A332" s="300">
        <f>IF((SUM('Разделы 5, 6, 7, 8'!P31:P31)&lt;=SUM('Разделы 5, 6, 7, 8'!P26:P26)),"","Неверно!")</f>
      </c>
      <c r="B332" s="303" t="s">
        <v>1006</v>
      </c>
      <c r="C332" s="299" t="s">
        <v>1014</v>
      </c>
      <c r="D332" s="299" t="s">
        <v>237</v>
      </c>
      <c r="E332" s="299" t="str">
        <f>CONCATENATE(SUM('Разделы 5, 6, 7, 8'!P31:P31),"&lt;=",SUM('Разделы 5, 6, 7, 8'!P26:P26))</f>
        <v>0&lt;=1</v>
      </c>
      <c r="F332" s="299"/>
    </row>
    <row r="333" spans="1:6" s="189" customFormat="1" ht="31.5">
      <c r="A333" s="300">
        <f>IF((SUM('Разделы 5, 6, 7, 8'!Q31:Q31)&lt;=SUM('Разделы 5, 6, 7, 8'!Q26:Q26)),"","Неверно!")</f>
      </c>
      <c r="B333" s="303" t="s">
        <v>1006</v>
      </c>
      <c r="C333" s="299" t="s">
        <v>1015</v>
      </c>
      <c r="D333" s="299" t="s">
        <v>237</v>
      </c>
      <c r="E333" s="299" t="str">
        <f>CONCATENATE(SUM('Разделы 5, 6, 7, 8'!Q31:Q31),"&lt;=",SUM('Разделы 5, 6, 7, 8'!Q26:Q26))</f>
        <v>0&lt;=0</v>
      </c>
      <c r="F333" s="299"/>
    </row>
    <row r="334" spans="1:6" s="189" customFormat="1" ht="31.5">
      <c r="A334" s="300">
        <f>IF((SUM('Разделы 5, 6, 7, 8'!R31:R31)&lt;=SUM('Разделы 5, 6, 7, 8'!R26:R26)),"","Неверно!")</f>
      </c>
      <c r="B334" s="303" t="s">
        <v>1006</v>
      </c>
      <c r="C334" s="299" t="s">
        <v>1016</v>
      </c>
      <c r="D334" s="299" t="s">
        <v>237</v>
      </c>
      <c r="E334" s="299" t="str">
        <f>CONCATENATE(SUM('Разделы 5, 6, 7, 8'!R31:R31),"&lt;=",SUM('Разделы 5, 6, 7, 8'!R26:R26))</f>
        <v>0&lt;=0</v>
      </c>
      <c r="F334" s="299"/>
    </row>
    <row r="335" spans="1:6" s="189" customFormat="1" ht="15.75">
      <c r="A335" s="300">
        <f>IF((SUM('Разделы 5, 6, 7, 8'!J9:J9)=SUM('Разделы 5, 6, 7, 8'!J10:J13)),"","Неверно!")</f>
      </c>
      <c r="B335" s="303" t="s">
        <v>1017</v>
      </c>
      <c r="C335" s="299" t="s">
        <v>1018</v>
      </c>
      <c r="D335" s="299" t="s">
        <v>228</v>
      </c>
      <c r="E335" s="299" t="str">
        <f>CONCATENATE(SUM('Разделы 5, 6, 7, 8'!J9:J9),"=",SUM('Разделы 5, 6, 7, 8'!J10:J13))</f>
        <v>0=0</v>
      </c>
      <c r="F335" s="299"/>
    </row>
    <row r="336" spans="1:6" s="189" customFormat="1" ht="15.75">
      <c r="A336" s="300">
        <f>IF((SUM('Разделы 5, 6, 7, 8'!S9:S9)=SUM('Разделы 5, 6, 7, 8'!S10:S13)),"","Неверно!")</f>
      </c>
      <c r="B336" s="303" t="s">
        <v>1017</v>
      </c>
      <c r="C336" s="299" t="s">
        <v>1019</v>
      </c>
      <c r="D336" s="299" t="s">
        <v>228</v>
      </c>
      <c r="E336" s="299" t="str">
        <f>CONCATENATE(SUM('Разделы 5, 6, 7, 8'!S9:S9),"=",SUM('Разделы 5, 6, 7, 8'!S10:S13))</f>
        <v>0=0</v>
      </c>
      <c r="F336" s="299"/>
    </row>
    <row r="337" spans="1:6" s="189" customFormat="1" ht="15.75">
      <c r="A337" s="300">
        <f>IF((SUM('Разделы 5, 6, 7, 8'!K9:K9)=SUM('Разделы 5, 6, 7, 8'!K10:K13)),"","Неверно!")</f>
      </c>
      <c r="B337" s="303" t="s">
        <v>1017</v>
      </c>
      <c r="C337" s="299" t="s">
        <v>1020</v>
      </c>
      <c r="D337" s="299" t="s">
        <v>228</v>
      </c>
      <c r="E337" s="299" t="str">
        <f>CONCATENATE(SUM('Разделы 5, 6, 7, 8'!K9:K9),"=",SUM('Разделы 5, 6, 7, 8'!K10:K13))</f>
        <v>0=0</v>
      </c>
      <c r="F337" s="299"/>
    </row>
    <row r="338" spans="1:6" s="189" customFormat="1" ht="15.75">
      <c r="A338" s="300">
        <f>IF((SUM('Разделы 5, 6, 7, 8'!L9:L9)=SUM('Разделы 5, 6, 7, 8'!L10:L13)),"","Неверно!")</f>
      </c>
      <c r="B338" s="303" t="s">
        <v>1017</v>
      </c>
      <c r="C338" s="299" t="s">
        <v>1021</v>
      </c>
      <c r="D338" s="299" t="s">
        <v>228</v>
      </c>
      <c r="E338" s="299" t="str">
        <f>CONCATENATE(SUM('Разделы 5, 6, 7, 8'!L9:L9),"=",SUM('Разделы 5, 6, 7, 8'!L10:L13))</f>
        <v>0=0</v>
      </c>
      <c r="F338" s="299"/>
    </row>
    <row r="339" spans="1:6" s="189" customFormat="1" ht="15.75">
      <c r="A339" s="300">
        <f>IF((SUM('Разделы 5, 6, 7, 8'!M9:M9)=SUM('Разделы 5, 6, 7, 8'!M10:M13)),"","Неверно!")</f>
      </c>
      <c r="B339" s="303" t="s">
        <v>1017</v>
      </c>
      <c r="C339" s="299" t="s">
        <v>1022</v>
      </c>
      <c r="D339" s="299" t="s">
        <v>228</v>
      </c>
      <c r="E339" s="299" t="str">
        <f>CONCATENATE(SUM('Разделы 5, 6, 7, 8'!M9:M9),"=",SUM('Разделы 5, 6, 7, 8'!M10:M13))</f>
        <v>0=0</v>
      </c>
      <c r="F339" s="299"/>
    </row>
    <row r="340" spans="1:6" s="189" customFormat="1" ht="15.75">
      <c r="A340" s="300">
        <f>IF((SUM('Разделы 5, 6, 7, 8'!N9:N9)=SUM('Разделы 5, 6, 7, 8'!N10:N13)),"","Неверно!")</f>
      </c>
      <c r="B340" s="303" t="s">
        <v>1017</v>
      </c>
      <c r="C340" s="299" t="s">
        <v>1023</v>
      </c>
      <c r="D340" s="299" t="s">
        <v>228</v>
      </c>
      <c r="E340" s="299" t="str">
        <f>CONCATENATE(SUM('Разделы 5, 6, 7, 8'!N9:N9),"=",SUM('Разделы 5, 6, 7, 8'!N10:N13))</f>
        <v>0=0</v>
      </c>
      <c r="F340" s="299"/>
    </row>
    <row r="341" spans="1:6" s="189" customFormat="1" ht="15.75">
      <c r="A341" s="300">
        <f>IF((SUM('Разделы 5, 6, 7, 8'!O9:O9)=SUM('Разделы 5, 6, 7, 8'!O10:O13)),"","Неверно!")</f>
      </c>
      <c r="B341" s="303" t="s">
        <v>1017</v>
      </c>
      <c r="C341" s="299" t="s">
        <v>1024</v>
      </c>
      <c r="D341" s="299" t="s">
        <v>228</v>
      </c>
      <c r="E341" s="299" t="str">
        <f>CONCATENATE(SUM('Разделы 5, 6, 7, 8'!O9:O9),"=",SUM('Разделы 5, 6, 7, 8'!O10:O13))</f>
        <v>0=0</v>
      </c>
      <c r="F341" s="299"/>
    </row>
    <row r="342" spans="1:6" s="189" customFormat="1" ht="15.75">
      <c r="A342" s="300">
        <f>IF((SUM('Разделы 5, 6, 7, 8'!P9:P9)=SUM('Разделы 5, 6, 7, 8'!P10:P13)),"","Неверно!")</f>
      </c>
      <c r="B342" s="303" t="s">
        <v>1017</v>
      </c>
      <c r="C342" s="299" t="s">
        <v>1025</v>
      </c>
      <c r="D342" s="299" t="s">
        <v>228</v>
      </c>
      <c r="E342" s="299" t="str">
        <f>CONCATENATE(SUM('Разделы 5, 6, 7, 8'!P9:P9),"=",SUM('Разделы 5, 6, 7, 8'!P10:P13))</f>
        <v>0=0</v>
      </c>
      <c r="F342" s="299"/>
    </row>
    <row r="343" spans="1:6" s="189" customFormat="1" ht="15.75">
      <c r="A343" s="300">
        <f>IF((SUM('Разделы 5, 6, 7, 8'!Q9:Q9)=SUM('Разделы 5, 6, 7, 8'!Q10:Q13)),"","Неверно!")</f>
      </c>
      <c r="B343" s="303" t="s">
        <v>1017</v>
      </c>
      <c r="C343" s="299" t="s">
        <v>1026</v>
      </c>
      <c r="D343" s="299" t="s">
        <v>228</v>
      </c>
      <c r="E343" s="299" t="str">
        <f>CONCATENATE(SUM('Разделы 5, 6, 7, 8'!Q9:Q9),"=",SUM('Разделы 5, 6, 7, 8'!Q10:Q13))</f>
        <v>0=0</v>
      </c>
      <c r="F343" s="299"/>
    </row>
    <row r="344" spans="1:6" s="189" customFormat="1" ht="15.75">
      <c r="A344" s="300">
        <f>IF((SUM('Разделы 5, 6, 7, 8'!R9:R9)=SUM('Разделы 5, 6, 7, 8'!R10:R13)),"","Неверно!")</f>
      </c>
      <c r="B344" s="303" t="s">
        <v>1017</v>
      </c>
      <c r="C344" s="299" t="s">
        <v>1027</v>
      </c>
      <c r="D344" s="299" t="s">
        <v>228</v>
      </c>
      <c r="E344" s="299" t="str">
        <f>CONCATENATE(SUM('Разделы 5, 6, 7, 8'!R9:R9),"=",SUM('Разделы 5, 6, 7, 8'!R10:R13))</f>
        <v>0=0</v>
      </c>
      <c r="F344" s="299"/>
    </row>
    <row r="345" spans="1:6" s="189" customFormat="1" ht="31.5">
      <c r="A345" s="300">
        <f>IF((SUM('Разделы 5, 6, 7, 8'!J13:J13)&lt;=SUM('Разделы 5, 6, 7, 8'!J9:J9)),"","Неверно!")</f>
      </c>
      <c r="B345" s="303" t="s">
        <v>1028</v>
      </c>
      <c r="C345" s="299" t="s">
        <v>1029</v>
      </c>
      <c r="D345" s="299" t="s">
        <v>334</v>
      </c>
      <c r="E345" s="299" t="str">
        <f>CONCATENATE(SUM('Разделы 5, 6, 7, 8'!J13:J13),"&lt;=",SUM('Разделы 5, 6, 7, 8'!J9:J9))</f>
        <v>0&lt;=0</v>
      </c>
      <c r="F345" s="299"/>
    </row>
    <row r="346" spans="1:6" s="189" customFormat="1" ht="31.5">
      <c r="A346" s="300">
        <f>IF((SUM('Разделы 5, 6, 7, 8'!S13:S13)&lt;=SUM('Разделы 5, 6, 7, 8'!S9:S9)),"","Неверно!")</f>
      </c>
      <c r="B346" s="303" t="s">
        <v>1028</v>
      </c>
      <c r="C346" s="299" t="s">
        <v>1030</v>
      </c>
      <c r="D346" s="299" t="s">
        <v>334</v>
      </c>
      <c r="E346" s="299" t="str">
        <f>CONCATENATE(SUM('Разделы 5, 6, 7, 8'!S13:S13),"&lt;=",SUM('Разделы 5, 6, 7, 8'!S9:S9))</f>
        <v>0&lt;=0</v>
      </c>
      <c r="F346" s="299"/>
    </row>
    <row r="347" spans="1:6" s="189" customFormat="1" ht="31.5">
      <c r="A347" s="300">
        <f>IF((SUM('Разделы 5, 6, 7, 8'!K13:K13)&lt;=SUM('Разделы 5, 6, 7, 8'!K9:K9)),"","Неверно!")</f>
      </c>
      <c r="B347" s="303" t="s">
        <v>1028</v>
      </c>
      <c r="C347" s="299" t="s">
        <v>1031</v>
      </c>
      <c r="D347" s="299" t="s">
        <v>334</v>
      </c>
      <c r="E347" s="299" t="str">
        <f>CONCATENATE(SUM('Разделы 5, 6, 7, 8'!K13:K13),"&lt;=",SUM('Разделы 5, 6, 7, 8'!K9:K9))</f>
        <v>0&lt;=0</v>
      </c>
      <c r="F347" s="299"/>
    </row>
    <row r="348" spans="1:6" s="189" customFormat="1" ht="31.5">
      <c r="A348" s="300">
        <f>IF((SUM('Разделы 5, 6, 7, 8'!L13:L13)&lt;=SUM('Разделы 5, 6, 7, 8'!L9:L9)),"","Неверно!")</f>
      </c>
      <c r="B348" s="303" t="s">
        <v>1028</v>
      </c>
      <c r="C348" s="299" t="s">
        <v>1032</v>
      </c>
      <c r="D348" s="299" t="s">
        <v>334</v>
      </c>
      <c r="E348" s="299" t="str">
        <f>CONCATENATE(SUM('Разделы 5, 6, 7, 8'!L13:L13),"&lt;=",SUM('Разделы 5, 6, 7, 8'!L9:L9))</f>
        <v>0&lt;=0</v>
      </c>
      <c r="F348" s="299"/>
    </row>
    <row r="349" spans="1:6" s="189" customFormat="1" ht="31.5">
      <c r="A349" s="300">
        <f>IF((SUM('Разделы 5, 6, 7, 8'!M13:M13)&lt;=SUM('Разделы 5, 6, 7, 8'!M9:M9)),"","Неверно!")</f>
      </c>
      <c r="B349" s="303" t="s">
        <v>1028</v>
      </c>
      <c r="C349" s="299" t="s">
        <v>1033</v>
      </c>
      <c r="D349" s="299" t="s">
        <v>334</v>
      </c>
      <c r="E349" s="299" t="str">
        <f>CONCATENATE(SUM('Разделы 5, 6, 7, 8'!M13:M13),"&lt;=",SUM('Разделы 5, 6, 7, 8'!M9:M9))</f>
        <v>0&lt;=0</v>
      </c>
      <c r="F349" s="299"/>
    </row>
    <row r="350" spans="1:6" s="189" customFormat="1" ht="31.5">
      <c r="A350" s="300">
        <f>IF((SUM('Разделы 5, 6, 7, 8'!N13:N13)&lt;=SUM('Разделы 5, 6, 7, 8'!N9:N9)),"","Неверно!")</f>
      </c>
      <c r="B350" s="303" t="s">
        <v>1028</v>
      </c>
      <c r="C350" s="299" t="s">
        <v>1034</v>
      </c>
      <c r="D350" s="299" t="s">
        <v>334</v>
      </c>
      <c r="E350" s="299" t="str">
        <f>CONCATENATE(SUM('Разделы 5, 6, 7, 8'!N13:N13),"&lt;=",SUM('Разделы 5, 6, 7, 8'!N9:N9))</f>
        <v>0&lt;=0</v>
      </c>
      <c r="F350" s="299"/>
    </row>
    <row r="351" spans="1:6" s="189" customFormat="1" ht="31.5">
      <c r="A351" s="300">
        <f>IF((SUM('Разделы 5, 6, 7, 8'!O13:O13)&lt;=SUM('Разделы 5, 6, 7, 8'!O9:O9)),"","Неверно!")</f>
      </c>
      <c r="B351" s="303" t="s">
        <v>1028</v>
      </c>
      <c r="C351" s="299" t="s">
        <v>1035</v>
      </c>
      <c r="D351" s="299" t="s">
        <v>334</v>
      </c>
      <c r="E351" s="299" t="str">
        <f>CONCATENATE(SUM('Разделы 5, 6, 7, 8'!O13:O13),"&lt;=",SUM('Разделы 5, 6, 7, 8'!O9:O9))</f>
        <v>0&lt;=0</v>
      </c>
      <c r="F351" s="299"/>
    </row>
    <row r="352" spans="1:6" s="189" customFormat="1" ht="31.5">
      <c r="A352" s="300">
        <f>IF((SUM('Разделы 5, 6, 7, 8'!P13:P13)&lt;=SUM('Разделы 5, 6, 7, 8'!P9:P9)),"","Неверно!")</f>
      </c>
      <c r="B352" s="303" t="s">
        <v>1028</v>
      </c>
      <c r="C352" s="299" t="s">
        <v>1036</v>
      </c>
      <c r="D352" s="299" t="s">
        <v>334</v>
      </c>
      <c r="E352" s="299" t="str">
        <f>CONCATENATE(SUM('Разделы 5, 6, 7, 8'!P13:P13),"&lt;=",SUM('Разделы 5, 6, 7, 8'!P9:P9))</f>
        <v>0&lt;=0</v>
      </c>
      <c r="F352" s="299"/>
    </row>
    <row r="353" spans="1:6" s="189" customFormat="1" ht="31.5">
      <c r="A353" s="300">
        <f>IF((SUM('Разделы 5, 6, 7, 8'!Q13:Q13)&lt;=SUM('Разделы 5, 6, 7, 8'!Q9:Q9)),"","Неверно!")</f>
      </c>
      <c r="B353" s="303" t="s">
        <v>1028</v>
      </c>
      <c r="C353" s="299" t="s">
        <v>1037</v>
      </c>
      <c r="D353" s="299" t="s">
        <v>334</v>
      </c>
      <c r="E353" s="299" t="str">
        <f>CONCATENATE(SUM('Разделы 5, 6, 7, 8'!Q13:Q13),"&lt;=",SUM('Разделы 5, 6, 7, 8'!Q9:Q9))</f>
        <v>0&lt;=0</v>
      </c>
      <c r="F353" s="299"/>
    </row>
    <row r="354" spans="1:6" s="189" customFormat="1" ht="31.5">
      <c r="A354" s="300">
        <f>IF((SUM('Разделы 5, 6, 7, 8'!R13:R13)&lt;=SUM('Разделы 5, 6, 7, 8'!R9:R9)),"","Неверно!")</f>
      </c>
      <c r="B354" s="303" t="s">
        <v>1028</v>
      </c>
      <c r="C354" s="299" t="s">
        <v>1038</v>
      </c>
      <c r="D354" s="299" t="s">
        <v>334</v>
      </c>
      <c r="E354" s="299" t="str">
        <f>CONCATENATE(SUM('Разделы 5, 6, 7, 8'!R13:R13),"&lt;=",SUM('Разделы 5, 6, 7, 8'!R9:R9))</f>
        <v>0&lt;=0</v>
      </c>
      <c r="F354" s="299"/>
    </row>
    <row r="355" spans="1:6" s="189" customFormat="1" ht="31.5">
      <c r="A355" s="300">
        <f>IF((SUM('Разделы 5, 6, 7, 8'!J32:J32)&lt;=SUM('Разделы 5, 6, 7, 8'!J26:J26)),"","Неверно!")</f>
      </c>
      <c r="B355" s="303" t="s">
        <v>1039</v>
      </c>
      <c r="C355" s="299" t="s">
        <v>1040</v>
      </c>
      <c r="D355" s="299" t="s">
        <v>229</v>
      </c>
      <c r="E355" s="299" t="str">
        <f>CONCATENATE(SUM('Разделы 5, 6, 7, 8'!J32:J32),"&lt;=",SUM('Разделы 5, 6, 7, 8'!J26:J26))</f>
        <v>0&lt;=35</v>
      </c>
      <c r="F355" s="299"/>
    </row>
    <row r="356" spans="1:6" s="189" customFormat="1" ht="31.5">
      <c r="A356" s="300">
        <f>IF((SUM('Разделы 5, 6, 7, 8'!S32:S32)&lt;=SUM('Разделы 5, 6, 7, 8'!S26:S26)),"","Неверно!")</f>
      </c>
      <c r="B356" s="303" t="s">
        <v>1039</v>
      </c>
      <c r="C356" s="299" t="s">
        <v>1041</v>
      </c>
      <c r="D356" s="299" t="s">
        <v>229</v>
      </c>
      <c r="E356" s="299" t="str">
        <f>CONCATENATE(SUM('Разделы 5, 6, 7, 8'!S32:S32),"&lt;=",SUM('Разделы 5, 6, 7, 8'!S26:S26))</f>
        <v>0&lt;=0</v>
      </c>
      <c r="F356" s="299"/>
    </row>
    <row r="357" spans="1:6" s="189" customFormat="1" ht="31.5">
      <c r="A357" s="300">
        <f>IF((SUM('Разделы 5, 6, 7, 8'!K32:K32)&lt;=SUM('Разделы 5, 6, 7, 8'!K26:K26)),"","Неверно!")</f>
      </c>
      <c r="B357" s="303" t="s">
        <v>1039</v>
      </c>
      <c r="C357" s="299" t="s">
        <v>1042</v>
      </c>
      <c r="D357" s="299" t="s">
        <v>229</v>
      </c>
      <c r="E357" s="299" t="str">
        <f>CONCATENATE(SUM('Разделы 5, 6, 7, 8'!K32:K32),"&lt;=",SUM('Разделы 5, 6, 7, 8'!K26:K26))</f>
        <v>0&lt;=0</v>
      </c>
      <c r="F357" s="299"/>
    </row>
    <row r="358" spans="1:6" s="189" customFormat="1" ht="31.5">
      <c r="A358" s="300">
        <f>IF((SUM('Разделы 5, 6, 7, 8'!L32:L32)&lt;=SUM('Разделы 5, 6, 7, 8'!L26:L26)),"","Неверно!")</f>
      </c>
      <c r="B358" s="303" t="s">
        <v>1039</v>
      </c>
      <c r="C358" s="299" t="s">
        <v>1043</v>
      </c>
      <c r="D358" s="299" t="s">
        <v>229</v>
      </c>
      <c r="E358" s="299" t="str">
        <f>CONCATENATE(SUM('Разделы 5, 6, 7, 8'!L32:L32),"&lt;=",SUM('Разделы 5, 6, 7, 8'!L26:L26))</f>
        <v>0&lt;=0</v>
      </c>
      <c r="F358" s="299"/>
    </row>
    <row r="359" spans="1:6" s="189" customFormat="1" ht="31.5">
      <c r="A359" s="300">
        <f>IF((SUM('Разделы 5, 6, 7, 8'!M32:M32)&lt;=SUM('Разделы 5, 6, 7, 8'!M26:M26)),"","Неверно!")</f>
      </c>
      <c r="B359" s="303" t="s">
        <v>1039</v>
      </c>
      <c r="C359" s="299" t="s">
        <v>1044</v>
      </c>
      <c r="D359" s="299" t="s">
        <v>229</v>
      </c>
      <c r="E359" s="299" t="str">
        <f>CONCATENATE(SUM('Разделы 5, 6, 7, 8'!M32:M32),"&lt;=",SUM('Разделы 5, 6, 7, 8'!M26:M26))</f>
        <v>0&lt;=0</v>
      </c>
      <c r="F359" s="299"/>
    </row>
    <row r="360" spans="1:6" s="189" customFormat="1" ht="31.5">
      <c r="A360" s="300">
        <f>IF((SUM('Разделы 5, 6, 7, 8'!N32:N32)&lt;=SUM('Разделы 5, 6, 7, 8'!N26:N26)),"","Неверно!")</f>
      </c>
      <c r="B360" s="303" t="s">
        <v>1039</v>
      </c>
      <c r="C360" s="299" t="s">
        <v>1045</v>
      </c>
      <c r="D360" s="299" t="s">
        <v>229</v>
      </c>
      <c r="E360" s="299" t="str">
        <f>CONCATENATE(SUM('Разделы 5, 6, 7, 8'!N32:N32),"&lt;=",SUM('Разделы 5, 6, 7, 8'!N26:N26))</f>
        <v>0&lt;=0</v>
      </c>
      <c r="F360" s="299"/>
    </row>
    <row r="361" spans="1:6" s="189" customFormat="1" ht="31.5">
      <c r="A361" s="300">
        <f>IF((SUM('Разделы 5, 6, 7, 8'!O32:O32)&lt;=SUM('Разделы 5, 6, 7, 8'!O26:O26)),"","Неверно!")</f>
      </c>
      <c r="B361" s="303" t="s">
        <v>1039</v>
      </c>
      <c r="C361" s="299" t="s">
        <v>1046</v>
      </c>
      <c r="D361" s="299" t="s">
        <v>229</v>
      </c>
      <c r="E361" s="299" t="str">
        <f>CONCATENATE(SUM('Разделы 5, 6, 7, 8'!O32:O32),"&lt;=",SUM('Разделы 5, 6, 7, 8'!O26:O26))</f>
        <v>1&lt;=1</v>
      </c>
      <c r="F361" s="299"/>
    </row>
    <row r="362" spans="1:6" s="189" customFormat="1" ht="31.5">
      <c r="A362" s="300">
        <f>IF((SUM('Разделы 5, 6, 7, 8'!P32:P32)&lt;=SUM('Разделы 5, 6, 7, 8'!P26:P26)),"","Неверно!")</f>
      </c>
      <c r="B362" s="303" t="s">
        <v>1039</v>
      </c>
      <c r="C362" s="299" t="s">
        <v>1047</v>
      </c>
      <c r="D362" s="299" t="s">
        <v>229</v>
      </c>
      <c r="E362" s="299" t="str">
        <f>CONCATENATE(SUM('Разделы 5, 6, 7, 8'!P32:P32),"&lt;=",SUM('Разделы 5, 6, 7, 8'!P26:P26))</f>
        <v>1&lt;=1</v>
      </c>
      <c r="F362" s="299"/>
    </row>
    <row r="363" spans="1:6" s="189" customFormat="1" ht="31.5">
      <c r="A363" s="300">
        <f>IF((SUM('Разделы 5, 6, 7, 8'!Q32:Q32)&lt;=SUM('Разделы 5, 6, 7, 8'!Q26:Q26)),"","Неверно!")</f>
      </c>
      <c r="B363" s="303" t="s">
        <v>1039</v>
      </c>
      <c r="C363" s="299" t="s">
        <v>1048</v>
      </c>
      <c r="D363" s="299" t="s">
        <v>229</v>
      </c>
      <c r="E363" s="299" t="str">
        <f>CONCATENATE(SUM('Разделы 5, 6, 7, 8'!Q32:Q32),"&lt;=",SUM('Разделы 5, 6, 7, 8'!Q26:Q26))</f>
        <v>0&lt;=0</v>
      </c>
      <c r="F363" s="299"/>
    </row>
    <row r="364" spans="1:6" s="189" customFormat="1" ht="31.5">
      <c r="A364" s="300">
        <f>IF((SUM('Разделы 5, 6, 7, 8'!R32:R32)&lt;=SUM('Разделы 5, 6, 7, 8'!R26:R26)),"","Неверно!")</f>
      </c>
      <c r="B364" s="303" t="s">
        <v>1039</v>
      </c>
      <c r="C364" s="299" t="s">
        <v>1049</v>
      </c>
      <c r="D364" s="299" t="s">
        <v>229</v>
      </c>
      <c r="E364" s="299" t="str">
        <f>CONCATENATE(SUM('Разделы 5, 6, 7, 8'!R32:R32),"&lt;=",SUM('Разделы 5, 6, 7, 8'!R26:R26))</f>
        <v>0&lt;=0</v>
      </c>
      <c r="F364" s="299"/>
    </row>
    <row r="365" spans="1:6" s="189" customFormat="1" ht="15.75">
      <c r="A365" s="300">
        <f>IF((SUM('Разделы 5, 6, 7, 8'!J26:J26)=SUM('Разделы 5, 6, 7, 8'!J27:J30)),"","Неверно!")</f>
      </c>
      <c r="B365" s="303" t="s">
        <v>1050</v>
      </c>
      <c r="C365" s="299" t="s">
        <v>1051</v>
      </c>
      <c r="D365" s="299" t="s">
        <v>231</v>
      </c>
      <c r="E365" s="299" t="str">
        <f>CONCATENATE(SUM('Разделы 5, 6, 7, 8'!J26:J26),"=",SUM('Разделы 5, 6, 7, 8'!J27:J30))</f>
        <v>35=35</v>
      </c>
      <c r="F365" s="299"/>
    </row>
    <row r="366" spans="1:6" s="189" customFormat="1" ht="15.75">
      <c r="A366" s="300">
        <f>IF((SUM('Разделы 5, 6, 7, 8'!S26:S26)=SUM('Разделы 5, 6, 7, 8'!S27:S30)),"","Неверно!")</f>
      </c>
      <c r="B366" s="303" t="s">
        <v>1050</v>
      </c>
      <c r="C366" s="299" t="s">
        <v>1052</v>
      </c>
      <c r="D366" s="299" t="s">
        <v>231</v>
      </c>
      <c r="E366" s="299" t="str">
        <f>CONCATENATE(SUM('Разделы 5, 6, 7, 8'!S26:S26),"=",SUM('Разделы 5, 6, 7, 8'!S27:S30))</f>
        <v>0=0</v>
      </c>
      <c r="F366" s="299"/>
    </row>
    <row r="367" spans="1:6" s="189" customFormat="1" ht="15.75">
      <c r="A367" s="300">
        <f>IF((SUM('Разделы 5, 6, 7, 8'!K26:K26)=SUM('Разделы 5, 6, 7, 8'!K27:K30)),"","Неверно!")</f>
      </c>
      <c r="B367" s="303" t="s">
        <v>1050</v>
      </c>
      <c r="C367" s="299" t="s">
        <v>1053</v>
      </c>
      <c r="D367" s="299" t="s">
        <v>231</v>
      </c>
      <c r="E367" s="299" t="str">
        <f>CONCATENATE(SUM('Разделы 5, 6, 7, 8'!K26:K26),"=",SUM('Разделы 5, 6, 7, 8'!K27:K30))</f>
        <v>0=0</v>
      </c>
      <c r="F367" s="299"/>
    </row>
    <row r="368" spans="1:6" s="189" customFormat="1" ht="15.75">
      <c r="A368" s="300">
        <f>IF((SUM('Разделы 5, 6, 7, 8'!L26:L26)=SUM('Разделы 5, 6, 7, 8'!L27:L30)),"","Неверно!")</f>
      </c>
      <c r="B368" s="303" t="s">
        <v>1050</v>
      </c>
      <c r="C368" s="299" t="s">
        <v>1054</v>
      </c>
      <c r="D368" s="299" t="s">
        <v>231</v>
      </c>
      <c r="E368" s="299" t="str">
        <f>CONCATENATE(SUM('Разделы 5, 6, 7, 8'!L26:L26),"=",SUM('Разделы 5, 6, 7, 8'!L27:L30))</f>
        <v>0=0</v>
      </c>
      <c r="F368" s="299"/>
    </row>
    <row r="369" spans="1:6" s="189" customFormat="1" ht="15.75">
      <c r="A369" s="300">
        <f>IF((SUM('Разделы 5, 6, 7, 8'!M26:M26)=SUM('Разделы 5, 6, 7, 8'!M27:M30)),"","Неверно!")</f>
      </c>
      <c r="B369" s="303" t="s">
        <v>1050</v>
      </c>
      <c r="C369" s="299" t="s">
        <v>1055</v>
      </c>
      <c r="D369" s="299" t="s">
        <v>231</v>
      </c>
      <c r="E369" s="299" t="str">
        <f>CONCATENATE(SUM('Разделы 5, 6, 7, 8'!M26:M26),"=",SUM('Разделы 5, 6, 7, 8'!M27:M30))</f>
        <v>0=0</v>
      </c>
      <c r="F369" s="299"/>
    </row>
    <row r="370" spans="1:6" s="189" customFormat="1" ht="15.75">
      <c r="A370" s="300">
        <f>IF((SUM('Разделы 5, 6, 7, 8'!N26:N26)=SUM('Разделы 5, 6, 7, 8'!N27:N30)),"","Неверно!")</f>
      </c>
      <c r="B370" s="303" t="s">
        <v>1050</v>
      </c>
      <c r="C370" s="299" t="s">
        <v>1056</v>
      </c>
      <c r="D370" s="299" t="s">
        <v>231</v>
      </c>
      <c r="E370" s="299" t="str">
        <f>CONCATENATE(SUM('Разделы 5, 6, 7, 8'!N26:N26),"=",SUM('Разделы 5, 6, 7, 8'!N27:N30))</f>
        <v>0=0</v>
      </c>
      <c r="F370" s="299"/>
    </row>
    <row r="371" spans="1:6" s="189" customFormat="1" ht="15.75">
      <c r="A371" s="300">
        <f>IF((SUM('Разделы 5, 6, 7, 8'!O26:O26)=SUM('Разделы 5, 6, 7, 8'!O27:O30)),"","Неверно!")</f>
      </c>
      <c r="B371" s="303" t="s">
        <v>1050</v>
      </c>
      <c r="C371" s="299" t="s">
        <v>1057</v>
      </c>
      <c r="D371" s="299" t="s">
        <v>231</v>
      </c>
      <c r="E371" s="299" t="str">
        <f>CONCATENATE(SUM('Разделы 5, 6, 7, 8'!O26:O26),"=",SUM('Разделы 5, 6, 7, 8'!O27:O30))</f>
        <v>1=1</v>
      </c>
      <c r="F371" s="299"/>
    </row>
    <row r="372" spans="1:6" s="189" customFormat="1" ht="15.75">
      <c r="A372" s="300">
        <f>IF((SUM('Разделы 5, 6, 7, 8'!P26:P26)=SUM('Разделы 5, 6, 7, 8'!P27:P30)),"","Неверно!")</f>
      </c>
      <c r="B372" s="303" t="s">
        <v>1050</v>
      </c>
      <c r="C372" s="299" t="s">
        <v>1058</v>
      </c>
      <c r="D372" s="299" t="s">
        <v>231</v>
      </c>
      <c r="E372" s="299" t="str">
        <f>CONCATENATE(SUM('Разделы 5, 6, 7, 8'!P26:P26),"=",SUM('Разделы 5, 6, 7, 8'!P27:P30))</f>
        <v>1=1</v>
      </c>
      <c r="F372" s="299"/>
    </row>
    <row r="373" spans="1:6" s="189" customFormat="1" ht="15.75">
      <c r="A373" s="300">
        <f>IF((SUM('Разделы 5, 6, 7, 8'!Q26:Q26)=SUM('Разделы 5, 6, 7, 8'!Q27:Q30)),"","Неверно!")</f>
      </c>
      <c r="B373" s="303" t="s">
        <v>1050</v>
      </c>
      <c r="C373" s="299" t="s">
        <v>1059</v>
      </c>
      <c r="D373" s="299" t="s">
        <v>231</v>
      </c>
      <c r="E373" s="299" t="str">
        <f>CONCATENATE(SUM('Разделы 5, 6, 7, 8'!Q26:Q26),"=",SUM('Разделы 5, 6, 7, 8'!Q27:Q30))</f>
        <v>0=0</v>
      </c>
      <c r="F373" s="299"/>
    </row>
    <row r="374" spans="1:6" s="189" customFormat="1" ht="15.75">
      <c r="A374" s="300">
        <f>IF((SUM('Разделы 5, 6, 7, 8'!R26:R26)=SUM('Разделы 5, 6, 7, 8'!R27:R30)),"","Неверно!")</f>
      </c>
      <c r="B374" s="303" t="s">
        <v>1050</v>
      </c>
      <c r="C374" s="299" t="s">
        <v>1060</v>
      </c>
      <c r="D374" s="299" t="s">
        <v>231</v>
      </c>
      <c r="E374" s="299" t="str">
        <f>CONCATENATE(SUM('Разделы 5, 6, 7, 8'!R26:R26),"=",SUM('Разделы 5, 6, 7, 8'!R27:R30))</f>
        <v>0=0</v>
      </c>
      <c r="F374" s="299"/>
    </row>
    <row r="375" spans="1:6" s="189" customFormat="1" ht="15.75">
      <c r="A375" s="300">
        <f>IF((SUM('Разделы 5, 6, 7, 8'!S9:S9)&lt;=SUM('Разделы 5, 6, 7, 8'!O9:O9)),"","Неверно!")</f>
      </c>
      <c r="B375" s="303" t="s">
        <v>1061</v>
      </c>
      <c r="C375" s="299" t="s">
        <v>1062</v>
      </c>
      <c r="D375" s="299" t="s">
        <v>254</v>
      </c>
      <c r="E375" s="299" t="str">
        <f>CONCATENATE(SUM('Разделы 5, 6, 7, 8'!S9:S9),"&lt;=",SUM('Разделы 5, 6, 7, 8'!O9:O9))</f>
        <v>0&lt;=0</v>
      </c>
      <c r="F375" s="299"/>
    </row>
    <row r="376" spans="1:6" s="189" customFormat="1" ht="15.75">
      <c r="A376" s="300">
        <f>IF((SUM('Разделы 5, 6, 7, 8'!S10:S10)&lt;=SUM('Разделы 5, 6, 7, 8'!O10:O10)),"","Неверно!")</f>
      </c>
      <c r="B376" s="303" t="s">
        <v>1061</v>
      </c>
      <c r="C376" s="299" t="s">
        <v>1063</v>
      </c>
      <c r="D376" s="299" t="s">
        <v>254</v>
      </c>
      <c r="E376" s="299" t="str">
        <f>CONCATENATE(SUM('Разделы 5, 6, 7, 8'!S10:S10),"&lt;=",SUM('Разделы 5, 6, 7, 8'!O10:O10))</f>
        <v>0&lt;=0</v>
      </c>
      <c r="F376" s="299"/>
    </row>
    <row r="377" spans="1:6" s="189" customFormat="1" ht="15.75">
      <c r="A377" s="300">
        <f>IF((SUM('Разделы 5, 6, 7, 8'!S11:S11)&lt;=SUM('Разделы 5, 6, 7, 8'!O11:O11)),"","Неверно!")</f>
      </c>
      <c r="B377" s="303" t="s">
        <v>1061</v>
      </c>
      <c r="C377" s="299" t="s">
        <v>1064</v>
      </c>
      <c r="D377" s="299" t="s">
        <v>254</v>
      </c>
      <c r="E377" s="299" t="str">
        <f>CONCATENATE(SUM('Разделы 5, 6, 7, 8'!S11:S11),"&lt;=",SUM('Разделы 5, 6, 7, 8'!O11:O11))</f>
        <v>0&lt;=0</v>
      </c>
      <c r="F377" s="299"/>
    </row>
    <row r="378" spans="1:6" s="189" customFormat="1" ht="15.75">
      <c r="A378" s="300">
        <f>IF((SUM('Разделы 5, 6, 7, 8'!S12:S12)&lt;=SUM('Разделы 5, 6, 7, 8'!O12:O12)),"","Неверно!")</f>
      </c>
      <c r="B378" s="303" t="s">
        <v>1061</v>
      </c>
      <c r="C378" s="299" t="s">
        <v>1065</v>
      </c>
      <c r="D378" s="299" t="s">
        <v>254</v>
      </c>
      <c r="E378" s="299" t="str">
        <f>CONCATENATE(SUM('Разделы 5, 6, 7, 8'!S12:S12),"&lt;=",SUM('Разделы 5, 6, 7, 8'!O12:O12))</f>
        <v>0&lt;=0</v>
      </c>
      <c r="F378" s="299"/>
    </row>
    <row r="379" spans="1:6" s="189" customFormat="1" ht="15.75">
      <c r="A379" s="300">
        <f>IF((SUM('Разделы 5, 6, 7, 8'!S13:S13)&lt;=SUM('Разделы 5, 6, 7, 8'!O13:O13)),"","Неверно!")</f>
      </c>
      <c r="B379" s="303" t="s">
        <v>1061</v>
      </c>
      <c r="C379" s="299" t="s">
        <v>1066</v>
      </c>
      <c r="D379" s="299" t="s">
        <v>254</v>
      </c>
      <c r="E379" s="299" t="str">
        <f>CONCATENATE(SUM('Разделы 5, 6, 7, 8'!S13:S13),"&lt;=",SUM('Разделы 5, 6, 7, 8'!O13:O13))</f>
        <v>0&lt;=0</v>
      </c>
      <c r="F379" s="299"/>
    </row>
    <row r="380" spans="1:6" s="189" customFormat="1" ht="15.75">
      <c r="A380" s="300">
        <f>IF((SUM('Разделы 5, 6, 7, 8'!S14:S14)&lt;=SUM('Разделы 5, 6, 7, 8'!O14:O14)),"","Неверно!")</f>
      </c>
      <c r="B380" s="303" t="s">
        <v>1061</v>
      </c>
      <c r="C380" s="299" t="s">
        <v>1067</v>
      </c>
      <c r="D380" s="299" t="s">
        <v>254</v>
      </c>
      <c r="E380" s="299" t="str">
        <f>CONCATENATE(SUM('Разделы 5, 6, 7, 8'!S14:S14),"&lt;=",SUM('Разделы 5, 6, 7, 8'!O14:O14))</f>
        <v>0&lt;=0</v>
      </c>
      <c r="F380" s="299"/>
    </row>
    <row r="381" spans="1:6" s="189" customFormat="1" ht="15.75">
      <c r="A381" s="300">
        <f>IF((SUM('Разделы 5, 6, 7, 8'!S15:S15)&lt;=SUM('Разделы 5, 6, 7, 8'!O15:O15)),"","Неверно!")</f>
      </c>
      <c r="B381" s="303" t="s">
        <v>1061</v>
      </c>
      <c r="C381" s="299" t="s">
        <v>1068</v>
      </c>
      <c r="D381" s="299" t="s">
        <v>254</v>
      </c>
      <c r="E381" s="299" t="str">
        <f>CONCATENATE(SUM('Разделы 5, 6, 7, 8'!S15:S15),"&lt;=",SUM('Разделы 5, 6, 7, 8'!O15:O15))</f>
        <v>0&lt;=0</v>
      </c>
      <c r="F381" s="299"/>
    </row>
    <row r="382" spans="1:6" s="189" customFormat="1" ht="15.75">
      <c r="A382" s="300">
        <f>IF((SUM('Разделы 5, 6, 7, 8'!S16:S16)&lt;=SUM('Разделы 5, 6, 7, 8'!O16:O16)),"","Неверно!")</f>
      </c>
      <c r="B382" s="303" t="s">
        <v>1061</v>
      </c>
      <c r="C382" s="299" t="s">
        <v>1069</v>
      </c>
      <c r="D382" s="299" t="s">
        <v>254</v>
      </c>
      <c r="E382" s="299" t="str">
        <f>CONCATENATE(SUM('Разделы 5, 6, 7, 8'!S16:S16),"&lt;=",SUM('Разделы 5, 6, 7, 8'!O16:O16))</f>
        <v>0&lt;=0</v>
      </c>
      <c r="F382" s="299"/>
    </row>
    <row r="383" spans="1:6" s="189" customFormat="1" ht="15.75">
      <c r="A383" s="300">
        <f>IF((SUM('Разделы 5, 6, 7, 8'!S17:S17)&lt;=SUM('Разделы 5, 6, 7, 8'!O17:O17)),"","Неверно!")</f>
      </c>
      <c r="B383" s="303" t="s">
        <v>1061</v>
      </c>
      <c r="C383" s="299" t="s">
        <v>1070</v>
      </c>
      <c r="D383" s="299" t="s">
        <v>254</v>
      </c>
      <c r="E383" s="299" t="str">
        <f>CONCATENATE(SUM('Разделы 5, 6, 7, 8'!S17:S17),"&lt;=",SUM('Разделы 5, 6, 7, 8'!O17:O17))</f>
        <v>0&lt;=0</v>
      </c>
      <c r="F383" s="299"/>
    </row>
    <row r="384" spans="1:6" s="189" customFormat="1" ht="15.75">
      <c r="A384" s="300">
        <f>IF((SUM('Разделы 5, 6, 7, 8'!N9:N9)&lt;=SUM('Разделы 5, 6, 7, 8'!J9:J9)),"","Неверно!")</f>
      </c>
      <c r="B384" s="303" t="s">
        <v>1071</v>
      </c>
      <c r="C384" s="299" t="s">
        <v>1072</v>
      </c>
      <c r="D384" s="299" t="s">
        <v>253</v>
      </c>
      <c r="E384" s="299" t="str">
        <f>CONCATENATE(SUM('Разделы 5, 6, 7, 8'!N9:N9),"&lt;=",SUM('Разделы 5, 6, 7, 8'!J9:J9))</f>
        <v>0&lt;=0</v>
      </c>
      <c r="F384" s="299"/>
    </row>
    <row r="385" spans="1:6" s="189" customFormat="1" ht="15.75">
      <c r="A385" s="300">
        <f>IF((SUM('Разделы 5, 6, 7, 8'!N10:N10)&lt;=SUM('Разделы 5, 6, 7, 8'!J10:J10)),"","Неверно!")</f>
      </c>
      <c r="B385" s="303" t="s">
        <v>1071</v>
      </c>
      <c r="C385" s="299" t="s">
        <v>1073</v>
      </c>
      <c r="D385" s="299" t="s">
        <v>253</v>
      </c>
      <c r="E385" s="299" t="str">
        <f>CONCATENATE(SUM('Разделы 5, 6, 7, 8'!N10:N10),"&lt;=",SUM('Разделы 5, 6, 7, 8'!J10:J10))</f>
        <v>0&lt;=0</v>
      </c>
      <c r="F385" s="299"/>
    </row>
    <row r="386" spans="1:6" s="189" customFormat="1" ht="15.75">
      <c r="A386" s="300">
        <f>IF((SUM('Разделы 5, 6, 7, 8'!N11:N11)&lt;=SUM('Разделы 5, 6, 7, 8'!J11:J11)),"","Неверно!")</f>
      </c>
      <c r="B386" s="303" t="s">
        <v>1071</v>
      </c>
      <c r="C386" s="299" t="s">
        <v>1074</v>
      </c>
      <c r="D386" s="299" t="s">
        <v>253</v>
      </c>
      <c r="E386" s="299" t="str">
        <f>CONCATENATE(SUM('Разделы 5, 6, 7, 8'!N11:N11),"&lt;=",SUM('Разделы 5, 6, 7, 8'!J11:J11))</f>
        <v>0&lt;=0</v>
      </c>
      <c r="F386" s="299"/>
    </row>
    <row r="387" spans="1:6" s="189" customFormat="1" ht="15.75">
      <c r="A387" s="300">
        <f>IF((SUM('Разделы 5, 6, 7, 8'!N12:N12)&lt;=SUM('Разделы 5, 6, 7, 8'!J12:J12)),"","Неверно!")</f>
      </c>
      <c r="B387" s="303" t="s">
        <v>1071</v>
      </c>
      <c r="C387" s="299" t="s">
        <v>1075</v>
      </c>
      <c r="D387" s="299" t="s">
        <v>253</v>
      </c>
      <c r="E387" s="299" t="str">
        <f>CONCATENATE(SUM('Разделы 5, 6, 7, 8'!N12:N12),"&lt;=",SUM('Разделы 5, 6, 7, 8'!J12:J12))</f>
        <v>0&lt;=0</v>
      </c>
      <c r="F387" s="299"/>
    </row>
    <row r="388" spans="1:6" s="189" customFormat="1" ht="15.75">
      <c r="A388" s="300">
        <f>IF((SUM('Разделы 5, 6, 7, 8'!N13:N13)&lt;=SUM('Разделы 5, 6, 7, 8'!J13:J13)),"","Неверно!")</f>
      </c>
      <c r="B388" s="303" t="s">
        <v>1071</v>
      </c>
      <c r="C388" s="299" t="s">
        <v>1076</v>
      </c>
      <c r="D388" s="299" t="s">
        <v>253</v>
      </c>
      <c r="E388" s="299" t="str">
        <f>CONCATENATE(SUM('Разделы 5, 6, 7, 8'!N13:N13),"&lt;=",SUM('Разделы 5, 6, 7, 8'!J13:J13))</f>
        <v>0&lt;=0</v>
      </c>
      <c r="F388" s="299"/>
    </row>
    <row r="389" spans="1:6" s="189" customFormat="1" ht="15.75">
      <c r="A389" s="300">
        <f>IF((SUM('Разделы 5, 6, 7, 8'!N14:N14)&lt;=SUM('Разделы 5, 6, 7, 8'!J14:J14)),"","Неверно!")</f>
      </c>
      <c r="B389" s="303" t="s">
        <v>1071</v>
      </c>
      <c r="C389" s="299" t="s">
        <v>1077</v>
      </c>
      <c r="D389" s="299" t="s">
        <v>253</v>
      </c>
      <c r="E389" s="299" t="str">
        <f>CONCATENATE(SUM('Разделы 5, 6, 7, 8'!N14:N14),"&lt;=",SUM('Разделы 5, 6, 7, 8'!J14:J14))</f>
        <v>0&lt;=0</v>
      </c>
      <c r="F389" s="299"/>
    </row>
    <row r="390" spans="1:6" s="189" customFormat="1" ht="15.75">
      <c r="A390" s="300">
        <f>IF((SUM('Разделы 5, 6, 7, 8'!N15:N15)&lt;=SUM('Разделы 5, 6, 7, 8'!J15:J15)),"","Неверно!")</f>
      </c>
      <c r="B390" s="303" t="s">
        <v>1071</v>
      </c>
      <c r="C390" s="299" t="s">
        <v>1078</v>
      </c>
      <c r="D390" s="299" t="s">
        <v>253</v>
      </c>
      <c r="E390" s="299" t="str">
        <f>CONCATENATE(SUM('Разделы 5, 6, 7, 8'!N15:N15),"&lt;=",SUM('Разделы 5, 6, 7, 8'!J15:J15))</f>
        <v>0&lt;=0</v>
      </c>
      <c r="F390" s="299"/>
    </row>
    <row r="391" spans="1:6" s="189" customFormat="1" ht="15.75">
      <c r="A391" s="300">
        <f>IF((SUM('Разделы 5, 6, 7, 8'!N16:N16)&lt;=SUM('Разделы 5, 6, 7, 8'!J16:J16)),"","Неверно!")</f>
      </c>
      <c r="B391" s="303" t="s">
        <v>1071</v>
      </c>
      <c r="C391" s="299" t="s">
        <v>1079</v>
      </c>
      <c r="D391" s="299" t="s">
        <v>253</v>
      </c>
      <c r="E391" s="299" t="str">
        <f>CONCATENATE(SUM('Разделы 5, 6, 7, 8'!N16:N16),"&lt;=",SUM('Разделы 5, 6, 7, 8'!J16:J16))</f>
        <v>0&lt;=0</v>
      </c>
      <c r="F391" s="299"/>
    </row>
    <row r="392" spans="1:6" s="189" customFormat="1" ht="15.75">
      <c r="A392" s="300">
        <f>IF((SUM('Разделы 5, 6, 7, 8'!N17:N17)&lt;=SUM('Разделы 5, 6, 7, 8'!J17:J17)),"","Неверно!")</f>
      </c>
      <c r="B392" s="303" t="s">
        <v>1071</v>
      </c>
      <c r="C392" s="299" t="s">
        <v>1080</v>
      </c>
      <c r="D392" s="299" t="s">
        <v>253</v>
      </c>
      <c r="E392" s="299" t="str">
        <f>CONCATENATE(SUM('Разделы 5, 6, 7, 8'!N17:N17),"&lt;=",SUM('Разделы 5, 6, 7, 8'!J17:J17))</f>
        <v>0&lt;=0</v>
      </c>
      <c r="F392" s="299"/>
    </row>
    <row r="393" spans="1:6" s="189" customFormat="1" ht="15.75">
      <c r="A393" s="300">
        <f>IF((SUM('Разделы 5, 6, 7, 8'!R9:R9)&lt;=SUM('Разделы 5, 6, 7, 8'!O9:O9)),"","Неверно!")</f>
      </c>
      <c r="B393" s="303" t="s">
        <v>1081</v>
      </c>
      <c r="C393" s="299" t="s">
        <v>1082</v>
      </c>
      <c r="D393" s="299" t="s">
        <v>256</v>
      </c>
      <c r="E393" s="299" t="str">
        <f>CONCATENATE(SUM('Разделы 5, 6, 7, 8'!R9:R9),"&lt;=",SUM('Разделы 5, 6, 7, 8'!O9:O9))</f>
        <v>0&lt;=0</v>
      </c>
      <c r="F393" s="299"/>
    </row>
    <row r="394" spans="1:6" s="189" customFormat="1" ht="15.75">
      <c r="A394" s="300">
        <f>IF((SUM('Разделы 5, 6, 7, 8'!R10:R10)&lt;=SUM('Разделы 5, 6, 7, 8'!O10:O10)),"","Неверно!")</f>
      </c>
      <c r="B394" s="303" t="s">
        <v>1081</v>
      </c>
      <c r="C394" s="299" t="s">
        <v>1083</v>
      </c>
      <c r="D394" s="299" t="s">
        <v>256</v>
      </c>
      <c r="E394" s="299" t="str">
        <f>CONCATENATE(SUM('Разделы 5, 6, 7, 8'!R10:R10),"&lt;=",SUM('Разделы 5, 6, 7, 8'!O10:O10))</f>
        <v>0&lt;=0</v>
      </c>
      <c r="F394" s="299"/>
    </row>
    <row r="395" spans="1:6" s="189" customFormat="1" ht="15.75">
      <c r="A395" s="300">
        <f>IF((SUM('Разделы 5, 6, 7, 8'!R11:R11)&lt;=SUM('Разделы 5, 6, 7, 8'!O11:O11)),"","Неверно!")</f>
      </c>
      <c r="B395" s="303" t="s">
        <v>1081</v>
      </c>
      <c r="C395" s="299" t="s">
        <v>1084</v>
      </c>
      <c r="D395" s="299" t="s">
        <v>256</v>
      </c>
      <c r="E395" s="299" t="str">
        <f>CONCATENATE(SUM('Разделы 5, 6, 7, 8'!R11:R11),"&lt;=",SUM('Разделы 5, 6, 7, 8'!O11:O11))</f>
        <v>0&lt;=0</v>
      </c>
      <c r="F395" s="299"/>
    </row>
    <row r="396" spans="1:6" s="189" customFormat="1" ht="15.75">
      <c r="A396" s="300">
        <f>IF((SUM('Разделы 5, 6, 7, 8'!R12:R12)&lt;=SUM('Разделы 5, 6, 7, 8'!O12:O12)),"","Неверно!")</f>
      </c>
      <c r="B396" s="303" t="s">
        <v>1081</v>
      </c>
      <c r="C396" s="299" t="s">
        <v>1085</v>
      </c>
      <c r="D396" s="299" t="s">
        <v>256</v>
      </c>
      <c r="E396" s="299" t="str">
        <f>CONCATENATE(SUM('Разделы 5, 6, 7, 8'!R12:R12),"&lt;=",SUM('Разделы 5, 6, 7, 8'!O12:O12))</f>
        <v>0&lt;=0</v>
      </c>
      <c r="F396" s="299"/>
    </row>
    <row r="397" spans="1:6" s="189" customFormat="1" ht="15.75">
      <c r="A397" s="300">
        <f>IF((SUM('Разделы 5, 6, 7, 8'!R13:R13)&lt;=SUM('Разделы 5, 6, 7, 8'!O13:O13)),"","Неверно!")</f>
      </c>
      <c r="B397" s="303" t="s">
        <v>1081</v>
      </c>
      <c r="C397" s="299" t="s">
        <v>1086</v>
      </c>
      <c r="D397" s="299" t="s">
        <v>256</v>
      </c>
      <c r="E397" s="299" t="str">
        <f>CONCATENATE(SUM('Разделы 5, 6, 7, 8'!R13:R13),"&lt;=",SUM('Разделы 5, 6, 7, 8'!O13:O13))</f>
        <v>0&lt;=0</v>
      </c>
      <c r="F397" s="299"/>
    </row>
    <row r="398" spans="1:6" s="189" customFormat="1" ht="15.75">
      <c r="A398" s="300">
        <f>IF((SUM('Разделы 5, 6, 7, 8'!R14:R14)&lt;=SUM('Разделы 5, 6, 7, 8'!O14:O14)),"","Неверно!")</f>
      </c>
      <c r="B398" s="303" t="s">
        <v>1081</v>
      </c>
      <c r="C398" s="299" t="s">
        <v>1087</v>
      </c>
      <c r="D398" s="299" t="s">
        <v>256</v>
      </c>
      <c r="E398" s="299" t="str">
        <f>CONCATENATE(SUM('Разделы 5, 6, 7, 8'!R14:R14),"&lt;=",SUM('Разделы 5, 6, 7, 8'!O14:O14))</f>
        <v>0&lt;=0</v>
      </c>
      <c r="F398" s="299"/>
    </row>
    <row r="399" spans="1:6" s="189" customFormat="1" ht="15.75">
      <c r="A399" s="300">
        <f>IF((SUM('Разделы 5, 6, 7, 8'!R15:R15)&lt;=SUM('Разделы 5, 6, 7, 8'!O15:O15)),"","Неверно!")</f>
      </c>
      <c r="B399" s="303" t="s">
        <v>1081</v>
      </c>
      <c r="C399" s="299" t="s">
        <v>1088</v>
      </c>
      <c r="D399" s="299" t="s">
        <v>256</v>
      </c>
      <c r="E399" s="299" t="str">
        <f>CONCATENATE(SUM('Разделы 5, 6, 7, 8'!R15:R15),"&lt;=",SUM('Разделы 5, 6, 7, 8'!O15:O15))</f>
        <v>0&lt;=0</v>
      </c>
      <c r="F399" s="299"/>
    </row>
    <row r="400" spans="1:6" s="189" customFormat="1" ht="15.75">
      <c r="A400" s="300">
        <f>IF((SUM('Разделы 5, 6, 7, 8'!R16:R16)&lt;=SUM('Разделы 5, 6, 7, 8'!O16:O16)),"","Неверно!")</f>
      </c>
      <c r="B400" s="303" t="s">
        <v>1081</v>
      </c>
      <c r="C400" s="299" t="s">
        <v>1089</v>
      </c>
      <c r="D400" s="299" t="s">
        <v>256</v>
      </c>
      <c r="E400" s="299" t="str">
        <f>CONCATENATE(SUM('Разделы 5, 6, 7, 8'!R16:R16),"&lt;=",SUM('Разделы 5, 6, 7, 8'!O16:O16))</f>
        <v>0&lt;=0</v>
      </c>
      <c r="F400" s="299"/>
    </row>
    <row r="401" spans="1:6" s="189" customFormat="1" ht="15.75">
      <c r="A401" s="300">
        <f>IF((SUM('Разделы 5, 6, 7, 8'!R17:R17)&lt;=SUM('Разделы 5, 6, 7, 8'!O17:O17)),"","Неверно!")</f>
      </c>
      <c r="B401" s="303" t="s">
        <v>1081</v>
      </c>
      <c r="C401" s="299" t="s">
        <v>1090</v>
      </c>
      <c r="D401" s="299" t="s">
        <v>256</v>
      </c>
      <c r="E401" s="299" t="str">
        <f>CONCATENATE(SUM('Разделы 5, 6, 7, 8'!R17:R17),"&lt;=",SUM('Разделы 5, 6, 7, 8'!O17:O17))</f>
        <v>0&lt;=0</v>
      </c>
      <c r="F401" s="299"/>
    </row>
    <row r="402" spans="1:6" s="189" customFormat="1" ht="31.5">
      <c r="A402" s="300">
        <f>IF((SUM('Разделы 5, 6, 7, 8'!S26:S26)&lt;=SUM('Разделы 5, 6, 7, 8'!O26:O26)),"","Неверно!")</f>
      </c>
      <c r="B402" s="303" t="s">
        <v>1091</v>
      </c>
      <c r="C402" s="299" t="s">
        <v>1092</v>
      </c>
      <c r="D402" s="299" t="s">
        <v>255</v>
      </c>
      <c r="E402" s="299" t="str">
        <f>CONCATENATE(SUM('Разделы 5, 6, 7, 8'!S26:S26),"&lt;=",SUM('Разделы 5, 6, 7, 8'!O26:O26))</f>
        <v>0&lt;=1</v>
      </c>
      <c r="F402" s="299"/>
    </row>
    <row r="403" spans="1:6" s="189" customFormat="1" ht="31.5">
      <c r="A403" s="300">
        <f>IF((SUM('Разделы 5, 6, 7, 8'!S27:S27)&lt;=SUM('Разделы 5, 6, 7, 8'!O27:O27)),"","Неверно!")</f>
      </c>
      <c r="B403" s="303" t="s">
        <v>1091</v>
      </c>
      <c r="C403" s="299" t="s">
        <v>1093</v>
      </c>
      <c r="D403" s="299" t="s">
        <v>255</v>
      </c>
      <c r="E403" s="299" t="str">
        <f>CONCATENATE(SUM('Разделы 5, 6, 7, 8'!S27:S27),"&lt;=",SUM('Разделы 5, 6, 7, 8'!O27:O27))</f>
        <v>0&lt;=0</v>
      </c>
      <c r="F403" s="299"/>
    </row>
    <row r="404" spans="1:6" s="189" customFormat="1" ht="31.5">
      <c r="A404" s="300">
        <f>IF((SUM('Разделы 5, 6, 7, 8'!S28:S28)&lt;=SUM('Разделы 5, 6, 7, 8'!O28:O28)),"","Неверно!")</f>
      </c>
      <c r="B404" s="303" t="s">
        <v>1091</v>
      </c>
      <c r="C404" s="299" t="s">
        <v>1094</v>
      </c>
      <c r="D404" s="299" t="s">
        <v>255</v>
      </c>
      <c r="E404" s="299" t="str">
        <f>CONCATENATE(SUM('Разделы 5, 6, 7, 8'!S28:S28),"&lt;=",SUM('Разделы 5, 6, 7, 8'!O28:O28))</f>
        <v>0&lt;=1</v>
      </c>
      <c r="F404" s="299"/>
    </row>
    <row r="405" spans="1:6" s="189" customFormat="1" ht="31.5">
      <c r="A405" s="300">
        <f>IF((SUM('Разделы 5, 6, 7, 8'!S29:S29)&lt;=SUM('Разделы 5, 6, 7, 8'!O29:O29)),"","Неверно!")</f>
      </c>
      <c r="B405" s="303" t="s">
        <v>1091</v>
      </c>
      <c r="C405" s="299" t="s">
        <v>1095</v>
      </c>
      <c r="D405" s="299" t="s">
        <v>255</v>
      </c>
      <c r="E405" s="299" t="str">
        <f>CONCATENATE(SUM('Разделы 5, 6, 7, 8'!S29:S29),"&lt;=",SUM('Разделы 5, 6, 7, 8'!O29:O29))</f>
        <v>0&lt;=0</v>
      </c>
      <c r="F405" s="299"/>
    </row>
    <row r="406" spans="1:6" s="189" customFormat="1" ht="31.5">
      <c r="A406" s="300">
        <f>IF((SUM('Разделы 5, 6, 7, 8'!S30:S30)&lt;=SUM('Разделы 5, 6, 7, 8'!O30:O30)),"","Неверно!")</f>
      </c>
      <c r="B406" s="303" t="s">
        <v>1091</v>
      </c>
      <c r="C406" s="299" t="s">
        <v>1096</v>
      </c>
      <c r="D406" s="299" t="s">
        <v>255</v>
      </c>
      <c r="E406" s="299" t="str">
        <f>CONCATENATE(SUM('Разделы 5, 6, 7, 8'!S30:S30),"&lt;=",SUM('Разделы 5, 6, 7, 8'!O30:O30))</f>
        <v>0&lt;=0</v>
      </c>
      <c r="F406" s="299"/>
    </row>
    <row r="407" spans="1:6" s="189" customFormat="1" ht="31.5">
      <c r="A407" s="300">
        <f>IF((SUM('Разделы 5, 6, 7, 8'!S31:S31)&lt;=SUM('Разделы 5, 6, 7, 8'!O31:O31)),"","Неверно!")</f>
      </c>
      <c r="B407" s="303" t="s">
        <v>1091</v>
      </c>
      <c r="C407" s="299" t="s">
        <v>1097</v>
      </c>
      <c r="D407" s="299" t="s">
        <v>255</v>
      </c>
      <c r="E407" s="299" t="str">
        <f>CONCATENATE(SUM('Разделы 5, 6, 7, 8'!S31:S31),"&lt;=",SUM('Разделы 5, 6, 7, 8'!O31:O31))</f>
        <v>0&lt;=0</v>
      </c>
      <c r="F407" s="299"/>
    </row>
    <row r="408" spans="1:6" s="189" customFormat="1" ht="31.5">
      <c r="A408" s="300">
        <f>IF((SUM('Разделы 5, 6, 7, 8'!S32:S32)&lt;=SUM('Разделы 5, 6, 7, 8'!O32:O32)),"","Неверно!")</f>
      </c>
      <c r="B408" s="303" t="s">
        <v>1091</v>
      </c>
      <c r="C408" s="299" t="s">
        <v>1098</v>
      </c>
      <c r="D408" s="299" t="s">
        <v>255</v>
      </c>
      <c r="E408" s="299" t="str">
        <f>CONCATENATE(SUM('Разделы 5, 6, 7, 8'!S32:S32),"&lt;=",SUM('Разделы 5, 6, 7, 8'!O32:O32))</f>
        <v>0&lt;=1</v>
      </c>
      <c r="F408" s="299"/>
    </row>
    <row r="409" spans="1:6" s="189" customFormat="1" ht="31.5">
      <c r="A409" s="300">
        <f>IF((SUM('Разделы 5, 6, 7, 8'!S33:S33)&lt;=SUM('Разделы 5, 6, 7, 8'!O33:O33)),"","Неверно!")</f>
      </c>
      <c r="B409" s="303" t="s">
        <v>1091</v>
      </c>
      <c r="C409" s="299" t="s">
        <v>1099</v>
      </c>
      <c r="D409" s="299" t="s">
        <v>255</v>
      </c>
      <c r="E409" s="299" t="str">
        <f>CONCATENATE(SUM('Разделы 5, 6, 7, 8'!S33:S33),"&lt;=",SUM('Разделы 5, 6, 7, 8'!O33:O33))</f>
        <v>0&lt;=0</v>
      </c>
      <c r="F409" s="299"/>
    </row>
    <row r="410" spans="1:6" s="189" customFormat="1" ht="31.5">
      <c r="A410" s="300">
        <f>IF((SUM('Разделы 5, 6, 7, 8'!S34:S34)&lt;=SUM('Разделы 5, 6, 7, 8'!O34:O34)),"","Неверно!")</f>
      </c>
      <c r="B410" s="303" t="s">
        <v>1091</v>
      </c>
      <c r="C410" s="299" t="s">
        <v>1100</v>
      </c>
      <c r="D410" s="299" t="s">
        <v>255</v>
      </c>
      <c r="E410" s="299" t="str">
        <f>CONCATENATE(SUM('Разделы 5, 6, 7, 8'!S34:S34),"&lt;=",SUM('Разделы 5, 6, 7, 8'!O34:O34))</f>
        <v>0&lt;=0</v>
      </c>
      <c r="F410" s="299"/>
    </row>
    <row r="411" spans="1:6" s="189" customFormat="1" ht="31.5">
      <c r="A411" s="300">
        <f>IF((SUM('Разделы 5, 6, 7, 8'!J33:J33)&lt;=SUM('Разделы 5, 6, 7, 8'!J26:J26)),"","Неверно!")</f>
      </c>
      <c r="B411" s="303" t="s">
        <v>1101</v>
      </c>
      <c r="C411" s="299" t="s">
        <v>1102</v>
      </c>
      <c r="D411" s="299" t="s">
        <v>235</v>
      </c>
      <c r="E411" s="299" t="str">
        <f>CONCATENATE(SUM('Разделы 5, 6, 7, 8'!J33:J33),"&lt;=",SUM('Разделы 5, 6, 7, 8'!J26:J26))</f>
        <v>0&lt;=35</v>
      </c>
      <c r="F411" s="299"/>
    </row>
    <row r="412" spans="1:6" s="189" customFormat="1" ht="31.5">
      <c r="A412" s="300">
        <f>IF((SUM('Разделы 5, 6, 7, 8'!S33:S33)&lt;=SUM('Разделы 5, 6, 7, 8'!S26:S26)),"","Неверно!")</f>
      </c>
      <c r="B412" s="303" t="s">
        <v>1101</v>
      </c>
      <c r="C412" s="299" t="s">
        <v>1103</v>
      </c>
      <c r="D412" s="299" t="s">
        <v>235</v>
      </c>
      <c r="E412" s="299" t="str">
        <f>CONCATENATE(SUM('Разделы 5, 6, 7, 8'!S33:S33),"&lt;=",SUM('Разделы 5, 6, 7, 8'!S26:S26))</f>
        <v>0&lt;=0</v>
      </c>
      <c r="F412" s="299"/>
    </row>
    <row r="413" spans="1:6" s="189" customFormat="1" ht="31.5">
      <c r="A413" s="300">
        <f>IF((SUM('Разделы 5, 6, 7, 8'!K33:K33)&lt;=SUM('Разделы 5, 6, 7, 8'!K26:K26)),"","Неверно!")</f>
      </c>
      <c r="B413" s="303" t="s">
        <v>1101</v>
      </c>
      <c r="C413" s="299" t="s">
        <v>1104</v>
      </c>
      <c r="D413" s="299" t="s">
        <v>235</v>
      </c>
      <c r="E413" s="299" t="str">
        <f>CONCATENATE(SUM('Разделы 5, 6, 7, 8'!K33:K33),"&lt;=",SUM('Разделы 5, 6, 7, 8'!K26:K26))</f>
        <v>0&lt;=0</v>
      </c>
      <c r="F413" s="299"/>
    </row>
    <row r="414" spans="1:6" s="189" customFormat="1" ht="31.5">
      <c r="A414" s="300">
        <f>IF((SUM('Разделы 5, 6, 7, 8'!L33:L33)&lt;=SUM('Разделы 5, 6, 7, 8'!L26:L26)),"","Неверно!")</f>
      </c>
      <c r="B414" s="303" t="s">
        <v>1101</v>
      </c>
      <c r="C414" s="299" t="s">
        <v>1105</v>
      </c>
      <c r="D414" s="299" t="s">
        <v>235</v>
      </c>
      <c r="E414" s="299" t="str">
        <f>CONCATENATE(SUM('Разделы 5, 6, 7, 8'!L33:L33),"&lt;=",SUM('Разделы 5, 6, 7, 8'!L26:L26))</f>
        <v>0&lt;=0</v>
      </c>
      <c r="F414" s="299"/>
    </row>
    <row r="415" spans="1:6" s="189" customFormat="1" ht="31.5">
      <c r="A415" s="300">
        <f>IF((SUM('Разделы 5, 6, 7, 8'!M33:M33)&lt;=SUM('Разделы 5, 6, 7, 8'!M26:M26)),"","Неверно!")</f>
      </c>
      <c r="B415" s="303" t="s">
        <v>1101</v>
      </c>
      <c r="C415" s="299" t="s">
        <v>1106</v>
      </c>
      <c r="D415" s="299" t="s">
        <v>235</v>
      </c>
      <c r="E415" s="299" t="str">
        <f>CONCATENATE(SUM('Разделы 5, 6, 7, 8'!M33:M33),"&lt;=",SUM('Разделы 5, 6, 7, 8'!M26:M26))</f>
        <v>0&lt;=0</v>
      </c>
      <c r="F415" s="299"/>
    </row>
    <row r="416" spans="1:6" s="189" customFormat="1" ht="31.5">
      <c r="A416" s="300">
        <f>IF((SUM('Разделы 5, 6, 7, 8'!N33:N33)&lt;=SUM('Разделы 5, 6, 7, 8'!N26:N26)),"","Неверно!")</f>
      </c>
      <c r="B416" s="303" t="s">
        <v>1101</v>
      </c>
      <c r="C416" s="299" t="s">
        <v>1107</v>
      </c>
      <c r="D416" s="299" t="s">
        <v>235</v>
      </c>
      <c r="E416" s="299" t="str">
        <f>CONCATENATE(SUM('Разделы 5, 6, 7, 8'!N33:N33),"&lt;=",SUM('Разделы 5, 6, 7, 8'!N26:N26))</f>
        <v>0&lt;=0</v>
      </c>
      <c r="F416" s="299"/>
    </row>
    <row r="417" spans="1:6" s="189" customFormat="1" ht="31.5">
      <c r="A417" s="300">
        <f>IF((SUM('Разделы 5, 6, 7, 8'!O33:O33)&lt;=SUM('Разделы 5, 6, 7, 8'!O26:O26)),"","Неверно!")</f>
      </c>
      <c r="B417" s="303" t="s">
        <v>1101</v>
      </c>
      <c r="C417" s="299" t="s">
        <v>1108</v>
      </c>
      <c r="D417" s="299" t="s">
        <v>235</v>
      </c>
      <c r="E417" s="299" t="str">
        <f>CONCATENATE(SUM('Разделы 5, 6, 7, 8'!O33:O33),"&lt;=",SUM('Разделы 5, 6, 7, 8'!O26:O26))</f>
        <v>0&lt;=1</v>
      </c>
      <c r="F417" s="299"/>
    </row>
    <row r="418" spans="1:6" s="189" customFormat="1" ht="31.5">
      <c r="A418" s="300">
        <f>IF((SUM('Разделы 5, 6, 7, 8'!P33:P33)&lt;=SUM('Разделы 5, 6, 7, 8'!P26:P26)),"","Неверно!")</f>
      </c>
      <c r="B418" s="303" t="s">
        <v>1101</v>
      </c>
      <c r="C418" s="299" t="s">
        <v>1109</v>
      </c>
      <c r="D418" s="299" t="s">
        <v>235</v>
      </c>
      <c r="E418" s="299" t="str">
        <f>CONCATENATE(SUM('Разделы 5, 6, 7, 8'!P33:P33),"&lt;=",SUM('Разделы 5, 6, 7, 8'!P26:P26))</f>
        <v>0&lt;=1</v>
      </c>
      <c r="F418" s="299"/>
    </row>
    <row r="419" spans="1:6" s="189" customFormat="1" ht="31.5">
      <c r="A419" s="300">
        <f>IF((SUM('Разделы 5, 6, 7, 8'!Q33:Q33)&lt;=SUM('Разделы 5, 6, 7, 8'!Q26:Q26)),"","Неверно!")</f>
      </c>
      <c r="B419" s="303" t="s">
        <v>1101</v>
      </c>
      <c r="C419" s="299" t="s">
        <v>1110</v>
      </c>
      <c r="D419" s="299" t="s">
        <v>235</v>
      </c>
      <c r="E419" s="299" t="str">
        <f>CONCATENATE(SUM('Разделы 5, 6, 7, 8'!Q33:Q33),"&lt;=",SUM('Разделы 5, 6, 7, 8'!Q26:Q26))</f>
        <v>0&lt;=0</v>
      </c>
      <c r="F419" s="299"/>
    </row>
    <row r="420" spans="1:6" s="189" customFormat="1" ht="31.5">
      <c r="A420" s="300">
        <f>IF((SUM('Разделы 5, 6, 7, 8'!R33:R33)&lt;=SUM('Разделы 5, 6, 7, 8'!R26:R26)),"","Неверно!")</f>
      </c>
      <c r="B420" s="303" t="s">
        <v>1101</v>
      </c>
      <c r="C420" s="299" t="s">
        <v>1111</v>
      </c>
      <c r="D420" s="299" t="s">
        <v>235</v>
      </c>
      <c r="E420" s="299" t="str">
        <f>CONCATENATE(SUM('Разделы 5, 6, 7, 8'!R33:R33),"&lt;=",SUM('Разделы 5, 6, 7, 8'!R26:R26))</f>
        <v>0&lt;=0</v>
      </c>
      <c r="F420" s="299"/>
    </row>
    <row r="421" spans="1:6" s="189" customFormat="1" ht="31.5">
      <c r="A421" s="300">
        <f>IF((SUM('Разделы 5, 6, 7, 8'!J14:J14)&lt;=SUM('Разделы 5, 6, 7, 8'!J9:J9)),"","Неверно!")</f>
      </c>
      <c r="B421" s="303" t="s">
        <v>1112</v>
      </c>
      <c r="C421" s="299" t="s">
        <v>1113</v>
      </c>
      <c r="D421" s="299" t="s">
        <v>241</v>
      </c>
      <c r="E421" s="299" t="str">
        <f>CONCATENATE(SUM('Разделы 5, 6, 7, 8'!J14:J14),"&lt;=",SUM('Разделы 5, 6, 7, 8'!J9:J9))</f>
        <v>0&lt;=0</v>
      </c>
      <c r="F421" s="299"/>
    </row>
    <row r="422" spans="1:6" s="189" customFormat="1" ht="31.5">
      <c r="A422" s="300">
        <f>IF((SUM('Разделы 5, 6, 7, 8'!S14:S14)&lt;=SUM('Разделы 5, 6, 7, 8'!S9:S9)),"","Неверно!")</f>
      </c>
      <c r="B422" s="303" t="s">
        <v>1112</v>
      </c>
      <c r="C422" s="299" t="s">
        <v>1114</v>
      </c>
      <c r="D422" s="299" t="s">
        <v>241</v>
      </c>
      <c r="E422" s="299" t="str">
        <f>CONCATENATE(SUM('Разделы 5, 6, 7, 8'!S14:S14),"&lt;=",SUM('Разделы 5, 6, 7, 8'!S9:S9))</f>
        <v>0&lt;=0</v>
      </c>
      <c r="F422" s="299"/>
    </row>
    <row r="423" spans="1:6" s="189" customFormat="1" ht="31.5">
      <c r="A423" s="300">
        <f>IF((SUM('Разделы 5, 6, 7, 8'!K14:K14)&lt;=SUM('Разделы 5, 6, 7, 8'!K9:K9)),"","Неверно!")</f>
      </c>
      <c r="B423" s="303" t="s">
        <v>1112</v>
      </c>
      <c r="C423" s="299" t="s">
        <v>1115</v>
      </c>
      <c r="D423" s="299" t="s">
        <v>241</v>
      </c>
      <c r="E423" s="299" t="str">
        <f>CONCATENATE(SUM('Разделы 5, 6, 7, 8'!K14:K14),"&lt;=",SUM('Разделы 5, 6, 7, 8'!K9:K9))</f>
        <v>0&lt;=0</v>
      </c>
      <c r="F423" s="299"/>
    </row>
    <row r="424" spans="1:6" s="189" customFormat="1" ht="31.5">
      <c r="A424" s="300">
        <f>IF((SUM('Разделы 5, 6, 7, 8'!L14:L14)&lt;=SUM('Разделы 5, 6, 7, 8'!L9:L9)),"","Неверно!")</f>
      </c>
      <c r="B424" s="303" t="s">
        <v>1112</v>
      </c>
      <c r="C424" s="299" t="s">
        <v>1116</v>
      </c>
      <c r="D424" s="299" t="s">
        <v>241</v>
      </c>
      <c r="E424" s="299" t="str">
        <f>CONCATENATE(SUM('Разделы 5, 6, 7, 8'!L14:L14),"&lt;=",SUM('Разделы 5, 6, 7, 8'!L9:L9))</f>
        <v>0&lt;=0</v>
      </c>
      <c r="F424" s="299"/>
    </row>
    <row r="425" spans="1:6" s="189" customFormat="1" ht="31.5">
      <c r="A425" s="300">
        <f>IF((SUM('Разделы 5, 6, 7, 8'!M14:M14)&lt;=SUM('Разделы 5, 6, 7, 8'!M9:M9)),"","Неверно!")</f>
      </c>
      <c r="B425" s="303" t="s">
        <v>1112</v>
      </c>
      <c r="C425" s="299" t="s">
        <v>1117</v>
      </c>
      <c r="D425" s="299" t="s">
        <v>241</v>
      </c>
      <c r="E425" s="299" t="str">
        <f>CONCATENATE(SUM('Разделы 5, 6, 7, 8'!M14:M14),"&lt;=",SUM('Разделы 5, 6, 7, 8'!M9:M9))</f>
        <v>0&lt;=0</v>
      </c>
      <c r="F425" s="299"/>
    </row>
    <row r="426" spans="1:6" s="189" customFormat="1" ht="31.5">
      <c r="A426" s="300">
        <f>IF((SUM('Разделы 5, 6, 7, 8'!N14:N14)&lt;=SUM('Разделы 5, 6, 7, 8'!N9:N9)),"","Неверно!")</f>
      </c>
      <c r="B426" s="303" t="s">
        <v>1112</v>
      </c>
      <c r="C426" s="299" t="s">
        <v>1118</v>
      </c>
      <c r="D426" s="299" t="s">
        <v>241</v>
      </c>
      <c r="E426" s="299" t="str">
        <f>CONCATENATE(SUM('Разделы 5, 6, 7, 8'!N14:N14),"&lt;=",SUM('Разделы 5, 6, 7, 8'!N9:N9))</f>
        <v>0&lt;=0</v>
      </c>
      <c r="F426" s="299"/>
    </row>
    <row r="427" spans="1:6" s="189" customFormat="1" ht="31.5">
      <c r="A427" s="300">
        <f>IF((SUM('Разделы 5, 6, 7, 8'!O14:O14)&lt;=SUM('Разделы 5, 6, 7, 8'!O9:O9)),"","Неверно!")</f>
      </c>
      <c r="B427" s="303" t="s">
        <v>1112</v>
      </c>
      <c r="C427" s="299" t="s">
        <v>1119</v>
      </c>
      <c r="D427" s="299" t="s">
        <v>241</v>
      </c>
      <c r="E427" s="299" t="str">
        <f>CONCATENATE(SUM('Разделы 5, 6, 7, 8'!O14:O14),"&lt;=",SUM('Разделы 5, 6, 7, 8'!O9:O9))</f>
        <v>0&lt;=0</v>
      </c>
      <c r="F427" s="299"/>
    </row>
    <row r="428" spans="1:6" s="189" customFormat="1" ht="31.5">
      <c r="A428" s="300">
        <f>IF((SUM('Разделы 5, 6, 7, 8'!P14:P14)&lt;=SUM('Разделы 5, 6, 7, 8'!P9:P9)),"","Неверно!")</f>
      </c>
      <c r="B428" s="303" t="s">
        <v>1112</v>
      </c>
      <c r="C428" s="299" t="s">
        <v>1120</v>
      </c>
      <c r="D428" s="299" t="s">
        <v>241</v>
      </c>
      <c r="E428" s="299" t="str">
        <f>CONCATENATE(SUM('Разделы 5, 6, 7, 8'!P14:P14),"&lt;=",SUM('Разделы 5, 6, 7, 8'!P9:P9))</f>
        <v>0&lt;=0</v>
      </c>
      <c r="F428" s="299"/>
    </row>
    <row r="429" spans="1:6" s="189" customFormat="1" ht="31.5">
      <c r="A429" s="300">
        <f>IF((SUM('Разделы 5, 6, 7, 8'!Q14:Q14)&lt;=SUM('Разделы 5, 6, 7, 8'!Q9:Q9)),"","Неверно!")</f>
      </c>
      <c r="B429" s="303" t="s">
        <v>1112</v>
      </c>
      <c r="C429" s="299" t="s">
        <v>1121</v>
      </c>
      <c r="D429" s="299" t="s">
        <v>241</v>
      </c>
      <c r="E429" s="299" t="str">
        <f>CONCATENATE(SUM('Разделы 5, 6, 7, 8'!Q14:Q14),"&lt;=",SUM('Разделы 5, 6, 7, 8'!Q9:Q9))</f>
        <v>0&lt;=0</v>
      </c>
      <c r="F429" s="299"/>
    </row>
    <row r="430" spans="1:6" s="189" customFormat="1" ht="31.5">
      <c r="A430" s="300">
        <f>IF((SUM('Разделы 5, 6, 7, 8'!R14:R14)&lt;=SUM('Разделы 5, 6, 7, 8'!R9:R9)),"","Неверно!")</f>
      </c>
      <c r="B430" s="303" t="s">
        <v>1112</v>
      </c>
      <c r="C430" s="299" t="s">
        <v>1122</v>
      </c>
      <c r="D430" s="299" t="s">
        <v>241</v>
      </c>
      <c r="E430" s="299" t="str">
        <f>CONCATENATE(SUM('Разделы 5, 6, 7, 8'!R14:R14),"&lt;=",SUM('Разделы 5, 6, 7, 8'!R9:R9))</f>
        <v>0&lt;=0</v>
      </c>
      <c r="F430" s="299"/>
    </row>
    <row r="431" spans="1:6" s="189" customFormat="1" ht="31.5">
      <c r="A431" s="300">
        <f>IF((SUM('Разделы 5, 6, 7, 8'!N26:N26)&lt;=SUM('Разделы 5, 6, 7, 8'!J26:J26)),"","Неверно!")</f>
      </c>
      <c r="B431" s="303" t="s">
        <v>1123</v>
      </c>
      <c r="C431" s="299" t="s">
        <v>1124</v>
      </c>
      <c r="D431" s="299" t="s">
        <v>252</v>
      </c>
      <c r="E431" s="299" t="str">
        <f>CONCATENATE(SUM('Разделы 5, 6, 7, 8'!N26:N26),"&lt;=",SUM('Разделы 5, 6, 7, 8'!J26:J26))</f>
        <v>0&lt;=35</v>
      </c>
      <c r="F431" s="299"/>
    </row>
    <row r="432" spans="1:6" s="189" customFormat="1" ht="31.5">
      <c r="A432" s="300">
        <f>IF((SUM('Разделы 5, 6, 7, 8'!N27:N27)&lt;=SUM('Разделы 5, 6, 7, 8'!J27:J27)),"","Неверно!")</f>
      </c>
      <c r="B432" s="303" t="s">
        <v>1123</v>
      </c>
      <c r="C432" s="299" t="s">
        <v>1125</v>
      </c>
      <c r="D432" s="299" t="s">
        <v>252</v>
      </c>
      <c r="E432" s="299" t="str">
        <f>CONCATENATE(SUM('Разделы 5, 6, 7, 8'!N27:N27),"&lt;=",SUM('Разделы 5, 6, 7, 8'!J27:J27))</f>
        <v>0&lt;=31</v>
      </c>
      <c r="F432" s="299"/>
    </row>
    <row r="433" spans="1:6" s="189" customFormat="1" ht="31.5">
      <c r="A433" s="300">
        <f>IF((SUM('Разделы 5, 6, 7, 8'!N28:N28)&lt;=SUM('Разделы 5, 6, 7, 8'!J28:J28)),"","Неверно!")</f>
      </c>
      <c r="B433" s="303" t="s">
        <v>1123</v>
      </c>
      <c r="C433" s="299" t="s">
        <v>1126</v>
      </c>
      <c r="D433" s="299" t="s">
        <v>252</v>
      </c>
      <c r="E433" s="299" t="str">
        <f>CONCATENATE(SUM('Разделы 5, 6, 7, 8'!N28:N28),"&lt;=",SUM('Разделы 5, 6, 7, 8'!J28:J28))</f>
        <v>0&lt;=4</v>
      </c>
      <c r="F433" s="299"/>
    </row>
    <row r="434" spans="1:6" s="189" customFormat="1" ht="31.5">
      <c r="A434" s="300">
        <f>IF((SUM('Разделы 5, 6, 7, 8'!N29:N29)&lt;=SUM('Разделы 5, 6, 7, 8'!J29:J29)),"","Неверно!")</f>
      </c>
      <c r="B434" s="303" t="s">
        <v>1123</v>
      </c>
      <c r="C434" s="299" t="s">
        <v>1127</v>
      </c>
      <c r="D434" s="299" t="s">
        <v>252</v>
      </c>
      <c r="E434" s="299" t="str">
        <f>CONCATENATE(SUM('Разделы 5, 6, 7, 8'!N29:N29),"&lt;=",SUM('Разделы 5, 6, 7, 8'!J29:J29))</f>
        <v>0&lt;=0</v>
      </c>
      <c r="F434" s="299"/>
    </row>
    <row r="435" spans="1:6" s="189" customFormat="1" ht="31.5">
      <c r="A435" s="300">
        <f>IF((SUM('Разделы 5, 6, 7, 8'!N30:N30)&lt;=SUM('Разделы 5, 6, 7, 8'!J30:J30)),"","Неверно!")</f>
      </c>
      <c r="B435" s="303" t="s">
        <v>1123</v>
      </c>
      <c r="C435" s="299" t="s">
        <v>1128</v>
      </c>
      <c r="D435" s="299" t="s">
        <v>252</v>
      </c>
      <c r="E435" s="299" t="str">
        <f>CONCATENATE(SUM('Разделы 5, 6, 7, 8'!N30:N30),"&lt;=",SUM('Разделы 5, 6, 7, 8'!J30:J30))</f>
        <v>0&lt;=0</v>
      </c>
      <c r="F435" s="299"/>
    </row>
    <row r="436" spans="1:6" s="189" customFormat="1" ht="31.5">
      <c r="A436" s="300">
        <f>IF((SUM('Разделы 5, 6, 7, 8'!N31:N31)&lt;=SUM('Разделы 5, 6, 7, 8'!J31:J31)),"","Неверно!")</f>
      </c>
      <c r="B436" s="303" t="s">
        <v>1123</v>
      </c>
      <c r="C436" s="299" t="s">
        <v>1129</v>
      </c>
      <c r="D436" s="299" t="s">
        <v>252</v>
      </c>
      <c r="E436" s="299" t="str">
        <f>CONCATENATE(SUM('Разделы 5, 6, 7, 8'!N31:N31),"&lt;=",SUM('Разделы 5, 6, 7, 8'!J31:J31))</f>
        <v>0&lt;=0</v>
      </c>
      <c r="F436" s="299"/>
    </row>
    <row r="437" spans="1:6" s="189" customFormat="1" ht="31.5">
      <c r="A437" s="300">
        <f>IF((SUM('Разделы 5, 6, 7, 8'!N32:N32)&lt;=SUM('Разделы 5, 6, 7, 8'!J32:J32)),"","Неверно!")</f>
      </c>
      <c r="B437" s="303" t="s">
        <v>1123</v>
      </c>
      <c r="C437" s="299" t="s">
        <v>1130</v>
      </c>
      <c r="D437" s="299" t="s">
        <v>252</v>
      </c>
      <c r="E437" s="299" t="str">
        <f>CONCATENATE(SUM('Разделы 5, 6, 7, 8'!N32:N32),"&lt;=",SUM('Разделы 5, 6, 7, 8'!J32:J32))</f>
        <v>0&lt;=0</v>
      </c>
      <c r="F437" s="299"/>
    </row>
    <row r="438" spans="1:6" s="189" customFormat="1" ht="31.5">
      <c r="A438" s="300">
        <f>IF((SUM('Разделы 5, 6, 7, 8'!N33:N33)&lt;=SUM('Разделы 5, 6, 7, 8'!J33:J33)),"","Неверно!")</f>
      </c>
      <c r="B438" s="303" t="s">
        <v>1123</v>
      </c>
      <c r="C438" s="299" t="s">
        <v>1131</v>
      </c>
      <c r="D438" s="299" t="s">
        <v>252</v>
      </c>
      <c r="E438" s="299" t="str">
        <f>CONCATENATE(SUM('Разделы 5, 6, 7, 8'!N33:N33),"&lt;=",SUM('Разделы 5, 6, 7, 8'!J33:J33))</f>
        <v>0&lt;=0</v>
      </c>
      <c r="F438" s="299"/>
    </row>
    <row r="439" spans="1:6" s="189" customFormat="1" ht="31.5">
      <c r="A439" s="300">
        <f>IF((SUM('Разделы 5, 6, 7, 8'!N34:N34)&lt;=SUM('Разделы 5, 6, 7, 8'!J34:J34)),"","Неверно!")</f>
      </c>
      <c r="B439" s="303" t="s">
        <v>1123</v>
      </c>
      <c r="C439" s="299" t="s">
        <v>1132</v>
      </c>
      <c r="D439" s="299" t="s">
        <v>252</v>
      </c>
      <c r="E439" s="299" t="str">
        <f>CONCATENATE(SUM('Разделы 5, 6, 7, 8'!N34:N34),"&lt;=",SUM('Разделы 5, 6, 7, 8'!J34:J34))</f>
        <v>0&lt;=0</v>
      </c>
      <c r="F439" s="299"/>
    </row>
    <row r="440" spans="1:6" s="189" customFormat="1" ht="15.75">
      <c r="A440" s="300">
        <f>IF((SUM('Разделы 5, 6, 7, 8'!M9:M9)&lt;=SUM('Разделы 5, 6, 7, 8'!J9:J9)),"","Неверно!")</f>
      </c>
      <c r="B440" s="303" t="s">
        <v>1133</v>
      </c>
      <c r="C440" s="299" t="s">
        <v>1134</v>
      </c>
      <c r="D440" s="299" t="s">
        <v>259</v>
      </c>
      <c r="E440" s="299" t="str">
        <f>CONCATENATE(SUM('Разделы 5, 6, 7, 8'!M9:M9),"&lt;=",SUM('Разделы 5, 6, 7, 8'!J9:J9))</f>
        <v>0&lt;=0</v>
      </c>
      <c r="F440" s="299"/>
    </row>
    <row r="441" spans="1:6" s="189" customFormat="1" ht="15.75">
      <c r="A441" s="300">
        <f>IF((SUM('Разделы 5, 6, 7, 8'!M10:M10)&lt;=SUM('Разделы 5, 6, 7, 8'!J10:J10)),"","Неверно!")</f>
      </c>
      <c r="B441" s="303" t="s">
        <v>1133</v>
      </c>
      <c r="C441" s="299" t="s">
        <v>1135</v>
      </c>
      <c r="D441" s="299" t="s">
        <v>259</v>
      </c>
      <c r="E441" s="299" t="str">
        <f>CONCATENATE(SUM('Разделы 5, 6, 7, 8'!M10:M10),"&lt;=",SUM('Разделы 5, 6, 7, 8'!J10:J10))</f>
        <v>0&lt;=0</v>
      </c>
      <c r="F441" s="299"/>
    </row>
    <row r="442" spans="1:6" s="189" customFormat="1" ht="15.75">
      <c r="A442" s="300">
        <f>IF((SUM('Разделы 5, 6, 7, 8'!M11:M11)&lt;=SUM('Разделы 5, 6, 7, 8'!J11:J11)),"","Неверно!")</f>
      </c>
      <c r="B442" s="303" t="s">
        <v>1133</v>
      </c>
      <c r="C442" s="299" t="s">
        <v>1136</v>
      </c>
      <c r="D442" s="299" t="s">
        <v>259</v>
      </c>
      <c r="E442" s="299" t="str">
        <f>CONCATENATE(SUM('Разделы 5, 6, 7, 8'!M11:M11),"&lt;=",SUM('Разделы 5, 6, 7, 8'!J11:J11))</f>
        <v>0&lt;=0</v>
      </c>
      <c r="F442" s="299"/>
    </row>
    <row r="443" spans="1:6" s="189" customFormat="1" ht="15.75">
      <c r="A443" s="300">
        <f>IF((SUM('Разделы 5, 6, 7, 8'!M12:M12)&lt;=SUM('Разделы 5, 6, 7, 8'!J12:J12)),"","Неверно!")</f>
      </c>
      <c r="B443" s="303" t="s">
        <v>1133</v>
      </c>
      <c r="C443" s="299" t="s">
        <v>1137</v>
      </c>
      <c r="D443" s="299" t="s">
        <v>259</v>
      </c>
      <c r="E443" s="299" t="str">
        <f>CONCATENATE(SUM('Разделы 5, 6, 7, 8'!M12:M12),"&lt;=",SUM('Разделы 5, 6, 7, 8'!J12:J12))</f>
        <v>0&lt;=0</v>
      </c>
      <c r="F443" s="299"/>
    </row>
    <row r="444" spans="1:6" s="189" customFormat="1" ht="15.75">
      <c r="A444" s="300">
        <f>IF((SUM('Разделы 5, 6, 7, 8'!M13:M13)&lt;=SUM('Разделы 5, 6, 7, 8'!J13:J13)),"","Неверно!")</f>
      </c>
      <c r="B444" s="303" t="s">
        <v>1133</v>
      </c>
      <c r="C444" s="299" t="s">
        <v>1138</v>
      </c>
      <c r="D444" s="299" t="s">
        <v>259</v>
      </c>
      <c r="E444" s="299" t="str">
        <f>CONCATENATE(SUM('Разделы 5, 6, 7, 8'!M13:M13),"&lt;=",SUM('Разделы 5, 6, 7, 8'!J13:J13))</f>
        <v>0&lt;=0</v>
      </c>
      <c r="F444" s="299"/>
    </row>
    <row r="445" spans="1:6" s="189" customFormat="1" ht="15.75">
      <c r="A445" s="300">
        <f>IF((SUM('Разделы 5, 6, 7, 8'!M14:M14)&lt;=SUM('Разделы 5, 6, 7, 8'!J14:J14)),"","Неверно!")</f>
      </c>
      <c r="B445" s="303" t="s">
        <v>1133</v>
      </c>
      <c r="C445" s="299" t="s">
        <v>1139</v>
      </c>
      <c r="D445" s="299" t="s">
        <v>259</v>
      </c>
      <c r="E445" s="299" t="str">
        <f>CONCATENATE(SUM('Разделы 5, 6, 7, 8'!M14:M14),"&lt;=",SUM('Разделы 5, 6, 7, 8'!J14:J14))</f>
        <v>0&lt;=0</v>
      </c>
      <c r="F445" s="299"/>
    </row>
    <row r="446" spans="1:6" s="189" customFormat="1" ht="15.75">
      <c r="A446" s="300">
        <f>IF((SUM('Разделы 5, 6, 7, 8'!M15:M15)&lt;=SUM('Разделы 5, 6, 7, 8'!J15:J15)),"","Неверно!")</f>
      </c>
      <c r="B446" s="303" t="s">
        <v>1133</v>
      </c>
      <c r="C446" s="299" t="s">
        <v>1140</v>
      </c>
      <c r="D446" s="299" t="s">
        <v>259</v>
      </c>
      <c r="E446" s="299" t="str">
        <f>CONCATENATE(SUM('Разделы 5, 6, 7, 8'!M15:M15),"&lt;=",SUM('Разделы 5, 6, 7, 8'!J15:J15))</f>
        <v>0&lt;=0</v>
      </c>
      <c r="F446" s="299"/>
    </row>
    <row r="447" spans="1:6" s="189" customFormat="1" ht="15.75">
      <c r="A447" s="300">
        <f>IF((SUM('Разделы 5, 6, 7, 8'!M16:M16)&lt;=SUM('Разделы 5, 6, 7, 8'!J16:J16)),"","Неверно!")</f>
      </c>
      <c r="B447" s="303" t="s">
        <v>1133</v>
      </c>
      <c r="C447" s="299" t="s">
        <v>1141</v>
      </c>
      <c r="D447" s="299" t="s">
        <v>259</v>
      </c>
      <c r="E447" s="299" t="str">
        <f>CONCATENATE(SUM('Разделы 5, 6, 7, 8'!M16:M16),"&lt;=",SUM('Разделы 5, 6, 7, 8'!J16:J16))</f>
        <v>0&lt;=0</v>
      </c>
      <c r="F447" s="299"/>
    </row>
    <row r="448" spans="1:6" s="189" customFormat="1" ht="15.75">
      <c r="A448" s="300">
        <f>IF((SUM('Разделы 5, 6, 7, 8'!M17:M17)&lt;=SUM('Разделы 5, 6, 7, 8'!J17:J17)),"","Неверно!")</f>
      </c>
      <c r="B448" s="303" t="s">
        <v>1133</v>
      </c>
      <c r="C448" s="299" t="s">
        <v>1142</v>
      </c>
      <c r="D448" s="299" t="s">
        <v>259</v>
      </c>
      <c r="E448" s="299" t="str">
        <f>CONCATENATE(SUM('Разделы 5, 6, 7, 8'!M17:M17),"&lt;=",SUM('Разделы 5, 6, 7, 8'!J17:J17))</f>
        <v>0&lt;=0</v>
      </c>
      <c r="F448" s="299"/>
    </row>
    <row r="449" spans="1:6" s="189" customFormat="1" ht="31.5">
      <c r="A449" s="300">
        <f>IF((SUM('Разделы 5, 6, 7, 8'!J34:J34)&lt;=SUM('Разделы 5, 6, 7, 8'!J26:J26)),"","Неверно!")</f>
      </c>
      <c r="B449" s="303" t="s">
        <v>1143</v>
      </c>
      <c r="C449" s="299" t="s">
        <v>1144</v>
      </c>
      <c r="D449" s="299" t="s">
        <v>246</v>
      </c>
      <c r="E449" s="299" t="str">
        <f>CONCATENATE(SUM('Разделы 5, 6, 7, 8'!J34:J34),"&lt;=",SUM('Разделы 5, 6, 7, 8'!J26:J26))</f>
        <v>0&lt;=35</v>
      </c>
      <c r="F449" s="299"/>
    </row>
    <row r="450" spans="1:6" s="189" customFormat="1" ht="31.5">
      <c r="A450" s="300">
        <f>IF((SUM('Разделы 5, 6, 7, 8'!S34:S34)&lt;=SUM('Разделы 5, 6, 7, 8'!S26:S26)),"","Неверно!")</f>
      </c>
      <c r="B450" s="303" t="s">
        <v>1143</v>
      </c>
      <c r="C450" s="299" t="s">
        <v>1145</v>
      </c>
      <c r="D450" s="299" t="s">
        <v>246</v>
      </c>
      <c r="E450" s="299" t="str">
        <f>CONCATENATE(SUM('Разделы 5, 6, 7, 8'!S34:S34),"&lt;=",SUM('Разделы 5, 6, 7, 8'!S26:S26))</f>
        <v>0&lt;=0</v>
      </c>
      <c r="F450" s="299"/>
    </row>
    <row r="451" spans="1:6" s="189" customFormat="1" ht="31.5">
      <c r="A451" s="300">
        <f>IF((SUM('Разделы 5, 6, 7, 8'!K34:K34)&lt;=SUM('Разделы 5, 6, 7, 8'!K26:K26)),"","Неверно!")</f>
      </c>
      <c r="B451" s="303" t="s">
        <v>1143</v>
      </c>
      <c r="C451" s="299" t="s">
        <v>1146</v>
      </c>
      <c r="D451" s="299" t="s">
        <v>246</v>
      </c>
      <c r="E451" s="299" t="str">
        <f>CONCATENATE(SUM('Разделы 5, 6, 7, 8'!K34:K34),"&lt;=",SUM('Разделы 5, 6, 7, 8'!K26:K26))</f>
        <v>0&lt;=0</v>
      </c>
      <c r="F451" s="299"/>
    </row>
    <row r="452" spans="1:6" s="189" customFormat="1" ht="31.5">
      <c r="A452" s="300">
        <f>IF((SUM('Разделы 5, 6, 7, 8'!L34:L34)&lt;=SUM('Разделы 5, 6, 7, 8'!L26:L26)),"","Неверно!")</f>
      </c>
      <c r="B452" s="303" t="s">
        <v>1143</v>
      </c>
      <c r="C452" s="299" t="s">
        <v>1147</v>
      </c>
      <c r="D452" s="299" t="s">
        <v>246</v>
      </c>
      <c r="E452" s="299" t="str">
        <f>CONCATENATE(SUM('Разделы 5, 6, 7, 8'!L34:L34),"&lt;=",SUM('Разделы 5, 6, 7, 8'!L26:L26))</f>
        <v>0&lt;=0</v>
      </c>
      <c r="F452" s="299"/>
    </row>
    <row r="453" spans="1:6" s="189" customFormat="1" ht="31.5">
      <c r="A453" s="300">
        <f>IF((SUM('Разделы 5, 6, 7, 8'!M34:M34)&lt;=SUM('Разделы 5, 6, 7, 8'!M26:M26)),"","Неверно!")</f>
      </c>
      <c r="B453" s="303" t="s">
        <v>1143</v>
      </c>
      <c r="C453" s="299" t="s">
        <v>1148</v>
      </c>
      <c r="D453" s="299" t="s">
        <v>246</v>
      </c>
      <c r="E453" s="299" t="str">
        <f>CONCATENATE(SUM('Разделы 5, 6, 7, 8'!M34:M34),"&lt;=",SUM('Разделы 5, 6, 7, 8'!M26:M26))</f>
        <v>0&lt;=0</v>
      </c>
      <c r="F453" s="299"/>
    </row>
    <row r="454" spans="1:6" s="189" customFormat="1" ht="31.5">
      <c r="A454" s="300">
        <f>IF((SUM('Разделы 5, 6, 7, 8'!N34:N34)&lt;=SUM('Разделы 5, 6, 7, 8'!N26:N26)),"","Неверно!")</f>
      </c>
      <c r="B454" s="303" t="s">
        <v>1143</v>
      </c>
      <c r="C454" s="299" t="s">
        <v>1149</v>
      </c>
      <c r="D454" s="299" t="s">
        <v>246</v>
      </c>
      <c r="E454" s="299" t="str">
        <f>CONCATENATE(SUM('Разделы 5, 6, 7, 8'!N34:N34),"&lt;=",SUM('Разделы 5, 6, 7, 8'!N26:N26))</f>
        <v>0&lt;=0</v>
      </c>
      <c r="F454" s="299"/>
    </row>
    <row r="455" spans="1:6" s="189" customFormat="1" ht="31.5">
      <c r="A455" s="300">
        <f>IF((SUM('Разделы 5, 6, 7, 8'!O34:O34)&lt;=SUM('Разделы 5, 6, 7, 8'!O26:O26)),"","Неверно!")</f>
      </c>
      <c r="B455" s="303" t="s">
        <v>1143</v>
      </c>
      <c r="C455" s="299" t="s">
        <v>1150</v>
      </c>
      <c r="D455" s="299" t="s">
        <v>246</v>
      </c>
      <c r="E455" s="299" t="str">
        <f>CONCATENATE(SUM('Разделы 5, 6, 7, 8'!O34:O34),"&lt;=",SUM('Разделы 5, 6, 7, 8'!O26:O26))</f>
        <v>0&lt;=1</v>
      </c>
      <c r="F455" s="299"/>
    </row>
    <row r="456" spans="1:6" s="189" customFormat="1" ht="31.5">
      <c r="A456" s="300">
        <f>IF((SUM('Разделы 5, 6, 7, 8'!P34:P34)&lt;=SUM('Разделы 5, 6, 7, 8'!P26:P26)),"","Неверно!")</f>
      </c>
      <c r="B456" s="303" t="s">
        <v>1143</v>
      </c>
      <c r="C456" s="299" t="s">
        <v>1151</v>
      </c>
      <c r="D456" s="299" t="s">
        <v>246</v>
      </c>
      <c r="E456" s="299" t="str">
        <f>CONCATENATE(SUM('Разделы 5, 6, 7, 8'!P34:P34),"&lt;=",SUM('Разделы 5, 6, 7, 8'!P26:P26))</f>
        <v>0&lt;=1</v>
      </c>
      <c r="F456" s="299"/>
    </row>
    <row r="457" spans="1:6" s="189" customFormat="1" ht="31.5">
      <c r="A457" s="300">
        <f>IF((SUM('Разделы 5, 6, 7, 8'!Q34:Q34)&lt;=SUM('Разделы 5, 6, 7, 8'!Q26:Q26)),"","Неверно!")</f>
      </c>
      <c r="B457" s="303" t="s">
        <v>1143</v>
      </c>
      <c r="C457" s="299" t="s">
        <v>1152</v>
      </c>
      <c r="D457" s="299" t="s">
        <v>246</v>
      </c>
      <c r="E457" s="299" t="str">
        <f>CONCATENATE(SUM('Разделы 5, 6, 7, 8'!Q34:Q34),"&lt;=",SUM('Разделы 5, 6, 7, 8'!Q26:Q26))</f>
        <v>0&lt;=0</v>
      </c>
      <c r="F457" s="299"/>
    </row>
    <row r="458" spans="1:6" s="189" customFormat="1" ht="31.5">
      <c r="A458" s="300">
        <f>IF((SUM('Разделы 5, 6, 7, 8'!R34:R34)&lt;=SUM('Разделы 5, 6, 7, 8'!R26:R26)),"","Неверно!")</f>
      </c>
      <c r="B458" s="303" t="s">
        <v>1143</v>
      </c>
      <c r="C458" s="299" t="s">
        <v>1153</v>
      </c>
      <c r="D458" s="299" t="s">
        <v>246</v>
      </c>
      <c r="E458" s="299" t="str">
        <f>CONCATENATE(SUM('Разделы 5, 6, 7, 8'!R34:R34),"&lt;=",SUM('Разделы 5, 6, 7, 8'!R26:R26))</f>
        <v>0&lt;=0</v>
      </c>
      <c r="F458" s="299"/>
    </row>
    <row r="459" spans="1:6" s="189" customFormat="1" ht="31.5">
      <c r="A459" s="300">
        <f>IF((SUM('Разделы 5, 6, 7, 8'!O9:O9)&gt;=SUM('Разделы 5, 6, 7, 8'!P9:Q9)),"","Неверно!")</f>
      </c>
      <c r="B459" s="303" t="s">
        <v>1154</v>
      </c>
      <c r="C459" s="299" t="s">
        <v>1155</v>
      </c>
      <c r="D459" s="299" t="s">
        <v>240</v>
      </c>
      <c r="E459" s="299" t="str">
        <f>CONCATENATE(SUM('Разделы 5, 6, 7, 8'!O9:O9),"&gt;=",SUM('Разделы 5, 6, 7, 8'!P9:Q9))</f>
        <v>0&gt;=0</v>
      </c>
      <c r="F459" s="299"/>
    </row>
    <row r="460" spans="1:6" s="189" customFormat="1" ht="31.5">
      <c r="A460" s="300">
        <f>IF((SUM('Разделы 5, 6, 7, 8'!O10:O10)&gt;=SUM('Разделы 5, 6, 7, 8'!P10:Q10)),"","Неверно!")</f>
      </c>
      <c r="B460" s="303" t="s">
        <v>1154</v>
      </c>
      <c r="C460" s="299" t="s">
        <v>1156</v>
      </c>
      <c r="D460" s="299" t="s">
        <v>240</v>
      </c>
      <c r="E460" s="299" t="str">
        <f>CONCATENATE(SUM('Разделы 5, 6, 7, 8'!O10:O10),"&gt;=",SUM('Разделы 5, 6, 7, 8'!P10:Q10))</f>
        <v>0&gt;=0</v>
      </c>
      <c r="F460" s="299"/>
    </row>
    <row r="461" spans="1:6" s="189" customFormat="1" ht="31.5">
      <c r="A461" s="300">
        <f>IF((SUM('Разделы 5, 6, 7, 8'!O11:O11)&gt;=SUM('Разделы 5, 6, 7, 8'!P11:Q11)),"","Неверно!")</f>
      </c>
      <c r="B461" s="303" t="s">
        <v>1154</v>
      </c>
      <c r="C461" s="299" t="s">
        <v>1157</v>
      </c>
      <c r="D461" s="299" t="s">
        <v>240</v>
      </c>
      <c r="E461" s="299" t="str">
        <f>CONCATENATE(SUM('Разделы 5, 6, 7, 8'!O11:O11),"&gt;=",SUM('Разделы 5, 6, 7, 8'!P11:Q11))</f>
        <v>0&gt;=0</v>
      </c>
      <c r="F461" s="299"/>
    </row>
    <row r="462" spans="1:6" s="189" customFormat="1" ht="31.5">
      <c r="A462" s="300">
        <f>IF((SUM('Разделы 5, 6, 7, 8'!O12:O12)&gt;=SUM('Разделы 5, 6, 7, 8'!P12:Q12)),"","Неверно!")</f>
      </c>
      <c r="B462" s="303" t="s">
        <v>1154</v>
      </c>
      <c r="C462" s="299" t="s">
        <v>1158</v>
      </c>
      <c r="D462" s="299" t="s">
        <v>240</v>
      </c>
      <c r="E462" s="299" t="str">
        <f>CONCATENATE(SUM('Разделы 5, 6, 7, 8'!O12:O12),"&gt;=",SUM('Разделы 5, 6, 7, 8'!P12:Q12))</f>
        <v>0&gt;=0</v>
      </c>
      <c r="F462" s="299"/>
    </row>
    <row r="463" spans="1:6" s="189" customFormat="1" ht="31.5">
      <c r="A463" s="300">
        <f>IF((SUM('Разделы 5, 6, 7, 8'!O13:O13)&gt;=SUM('Разделы 5, 6, 7, 8'!P13:Q13)),"","Неверно!")</f>
      </c>
      <c r="B463" s="303" t="s">
        <v>1154</v>
      </c>
      <c r="C463" s="299" t="s">
        <v>1159</v>
      </c>
      <c r="D463" s="299" t="s">
        <v>240</v>
      </c>
      <c r="E463" s="299" t="str">
        <f>CONCATENATE(SUM('Разделы 5, 6, 7, 8'!O13:O13),"&gt;=",SUM('Разделы 5, 6, 7, 8'!P13:Q13))</f>
        <v>0&gt;=0</v>
      </c>
      <c r="F463" s="299"/>
    </row>
    <row r="464" spans="1:6" s="189" customFormat="1" ht="31.5">
      <c r="A464" s="300">
        <f>IF((SUM('Разделы 5, 6, 7, 8'!O14:O14)&gt;=SUM('Разделы 5, 6, 7, 8'!P14:Q14)),"","Неверно!")</f>
      </c>
      <c r="B464" s="303" t="s">
        <v>1154</v>
      </c>
      <c r="C464" s="299" t="s">
        <v>1160</v>
      </c>
      <c r="D464" s="299" t="s">
        <v>240</v>
      </c>
      <c r="E464" s="299" t="str">
        <f>CONCATENATE(SUM('Разделы 5, 6, 7, 8'!O14:O14),"&gt;=",SUM('Разделы 5, 6, 7, 8'!P14:Q14))</f>
        <v>0&gt;=0</v>
      </c>
      <c r="F464" s="299"/>
    </row>
    <row r="465" spans="1:6" s="189" customFormat="1" ht="31.5">
      <c r="A465" s="300">
        <f>IF((SUM('Разделы 5, 6, 7, 8'!O15:O15)&gt;=SUM('Разделы 5, 6, 7, 8'!P15:Q15)),"","Неверно!")</f>
      </c>
      <c r="B465" s="303" t="s">
        <v>1154</v>
      </c>
      <c r="C465" s="299" t="s">
        <v>1161</v>
      </c>
      <c r="D465" s="299" t="s">
        <v>240</v>
      </c>
      <c r="E465" s="299" t="str">
        <f>CONCATENATE(SUM('Разделы 5, 6, 7, 8'!O15:O15),"&gt;=",SUM('Разделы 5, 6, 7, 8'!P15:Q15))</f>
        <v>0&gt;=0</v>
      </c>
      <c r="F465" s="299"/>
    </row>
    <row r="466" spans="1:6" s="189" customFormat="1" ht="31.5">
      <c r="A466" s="300">
        <f>IF((SUM('Разделы 5, 6, 7, 8'!O16:O16)&gt;=SUM('Разделы 5, 6, 7, 8'!P16:Q16)),"","Неверно!")</f>
      </c>
      <c r="B466" s="303" t="s">
        <v>1154</v>
      </c>
      <c r="C466" s="299" t="s">
        <v>1162</v>
      </c>
      <c r="D466" s="299" t="s">
        <v>240</v>
      </c>
      <c r="E466" s="299" t="str">
        <f>CONCATENATE(SUM('Разделы 5, 6, 7, 8'!O16:O16),"&gt;=",SUM('Разделы 5, 6, 7, 8'!P16:Q16))</f>
        <v>0&gt;=0</v>
      </c>
      <c r="F466" s="299"/>
    </row>
    <row r="467" spans="1:6" s="189" customFormat="1" ht="31.5">
      <c r="A467" s="300">
        <f>IF((SUM('Разделы 5, 6, 7, 8'!O17:O17)&gt;=SUM('Разделы 5, 6, 7, 8'!P17:Q17)),"","Неверно!")</f>
      </c>
      <c r="B467" s="303" t="s">
        <v>1154</v>
      </c>
      <c r="C467" s="299" t="s">
        <v>1163</v>
      </c>
      <c r="D467" s="299" t="s">
        <v>240</v>
      </c>
      <c r="E467" s="299" t="str">
        <f>CONCATENATE(SUM('Разделы 5, 6, 7, 8'!O17:O17),"&gt;=",SUM('Разделы 5, 6, 7, 8'!P17:Q17))</f>
        <v>0&gt;=0</v>
      </c>
      <c r="F467" s="299"/>
    </row>
    <row r="468" spans="1:6" s="189" customFormat="1" ht="31.5">
      <c r="A468" s="300">
        <f>IF((SUM('Разделы 5, 6, 7, 8'!J9:J9)&gt;=SUM('Разделы 5, 6, 7, 8'!K9:L9)),"","Неверно!")</f>
      </c>
      <c r="B468" s="303" t="s">
        <v>1164</v>
      </c>
      <c r="C468" s="299" t="s">
        <v>1165</v>
      </c>
      <c r="D468" s="299" t="s">
        <v>565</v>
      </c>
      <c r="E468" s="299" t="str">
        <f>CONCATENATE(SUM('Разделы 5, 6, 7, 8'!J9:J9),"&gt;=",SUM('Разделы 5, 6, 7, 8'!K9:L9))</f>
        <v>0&gt;=0</v>
      </c>
      <c r="F468" s="299"/>
    </row>
    <row r="469" spans="1:6" s="189" customFormat="1" ht="31.5">
      <c r="A469" s="300">
        <f>IF((SUM('Разделы 5, 6, 7, 8'!J10:J10)&gt;=SUM('Разделы 5, 6, 7, 8'!K10:L10)),"","Неверно!")</f>
      </c>
      <c r="B469" s="303" t="s">
        <v>1164</v>
      </c>
      <c r="C469" s="299" t="s">
        <v>1166</v>
      </c>
      <c r="D469" s="299" t="s">
        <v>565</v>
      </c>
      <c r="E469" s="299" t="str">
        <f>CONCATENATE(SUM('Разделы 5, 6, 7, 8'!J10:J10),"&gt;=",SUM('Разделы 5, 6, 7, 8'!K10:L10))</f>
        <v>0&gt;=0</v>
      </c>
      <c r="F469" s="299"/>
    </row>
    <row r="470" spans="1:6" s="189" customFormat="1" ht="31.5">
      <c r="A470" s="300">
        <f>IF((SUM('Разделы 5, 6, 7, 8'!J11:J11)&gt;=SUM('Разделы 5, 6, 7, 8'!K11:L11)),"","Неверно!")</f>
      </c>
      <c r="B470" s="303" t="s">
        <v>1164</v>
      </c>
      <c r="C470" s="299" t="s">
        <v>1167</v>
      </c>
      <c r="D470" s="299" t="s">
        <v>565</v>
      </c>
      <c r="E470" s="299" t="str">
        <f>CONCATENATE(SUM('Разделы 5, 6, 7, 8'!J11:J11),"&gt;=",SUM('Разделы 5, 6, 7, 8'!K11:L11))</f>
        <v>0&gt;=0</v>
      </c>
      <c r="F470" s="299"/>
    </row>
    <row r="471" spans="1:6" s="189" customFormat="1" ht="31.5">
      <c r="A471" s="300">
        <f>IF((SUM('Разделы 5, 6, 7, 8'!J12:J12)&gt;=SUM('Разделы 5, 6, 7, 8'!K12:L12)),"","Неверно!")</f>
      </c>
      <c r="B471" s="303" t="s">
        <v>1164</v>
      </c>
      <c r="C471" s="299" t="s">
        <v>1168</v>
      </c>
      <c r="D471" s="299" t="s">
        <v>565</v>
      </c>
      <c r="E471" s="299" t="str">
        <f>CONCATENATE(SUM('Разделы 5, 6, 7, 8'!J12:J12),"&gt;=",SUM('Разделы 5, 6, 7, 8'!K12:L12))</f>
        <v>0&gt;=0</v>
      </c>
      <c r="F471" s="299"/>
    </row>
    <row r="472" spans="1:6" s="189" customFormat="1" ht="31.5">
      <c r="A472" s="300">
        <f>IF((SUM('Разделы 5, 6, 7, 8'!J13:J13)&gt;=SUM('Разделы 5, 6, 7, 8'!K13:L13)),"","Неверно!")</f>
      </c>
      <c r="B472" s="303" t="s">
        <v>1164</v>
      </c>
      <c r="C472" s="299" t="s">
        <v>1169</v>
      </c>
      <c r="D472" s="299" t="s">
        <v>565</v>
      </c>
      <c r="E472" s="299" t="str">
        <f>CONCATENATE(SUM('Разделы 5, 6, 7, 8'!J13:J13),"&gt;=",SUM('Разделы 5, 6, 7, 8'!K13:L13))</f>
        <v>0&gt;=0</v>
      </c>
      <c r="F472" s="299"/>
    </row>
    <row r="473" spans="1:6" s="189" customFormat="1" ht="31.5">
      <c r="A473" s="300">
        <f>IF((SUM('Разделы 5, 6, 7, 8'!J14:J14)&gt;=SUM('Разделы 5, 6, 7, 8'!K14:L14)),"","Неверно!")</f>
      </c>
      <c r="B473" s="303" t="s">
        <v>1164</v>
      </c>
      <c r="C473" s="299" t="s">
        <v>1170</v>
      </c>
      <c r="D473" s="299" t="s">
        <v>565</v>
      </c>
      <c r="E473" s="299" t="str">
        <f>CONCATENATE(SUM('Разделы 5, 6, 7, 8'!J14:J14),"&gt;=",SUM('Разделы 5, 6, 7, 8'!K14:L14))</f>
        <v>0&gt;=0</v>
      </c>
      <c r="F473" s="299"/>
    </row>
    <row r="474" spans="1:6" s="189" customFormat="1" ht="31.5">
      <c r="A474" s="300">
        <f>IF((SUM('Разделы 5, 6, 7, 8'!J15:J15)&gt;=SUM('Разделы 5, 6, 7, 8'!K15:L15)),"","Неверно!")</f>
      </c>
      <c r="B474" s="303" t="s">
        <v>1164</v>
      </c>
      <c r="C474" s="299" t="s">
        <v>1171</v>
      </c>
      <c r="D474" s="299" t="s">
        <v>565</v>
      </c>
      <c r="E474" s="299" t="str">
        <f>CONCATENATE(SUM('Разделы 5, 6, 7, 8'!J15:J15),"&gt;=",SUM('Разделы 5, 6, 7, 8'!K15:L15))</f>
        <v>0&gt;=0</v>
      </c>
      <c r="F474" s="299"/>
    </row>
    <row r="475" spans="1:6" s="189" customFormat="1" ht="31.5">
      <c r="A475" s="300">
        <f>IF((SUM('Разделы 5, 6, 7, 8'!J16:J16)&gt;=SUM('Разделы 5, 6, 7, 8'!K16:L16)),"","Неверно!")</f>
      </c>
      <c r="B475" s="303" t="s">
        <v>1164</v>
      </c>
      <c r="C475" s="299" t="s">
        <v>1172</v>
      </c>
      <c r="D475" s="299" t="s">
        <v>565</v>
      </c>
      <c r="E475" s="299" t="str">
        <f>CONCATENATE(SUM('Разделы 5, 6, 7, 8'!J16:J16),"&gt;=",SUM('Разделы 5, 6, 7, 8'!K16:L16))</f>
        <v>0&gt;=0</v>
      </c>
      <c r="F475" s="299"/>
    </row>
    <row r="476" spans="1:6" s="189" customFormat="1" ht="31.5">
      <c r="A476" s="300">
        <f>IF((SUM('Разделы 5, 6, 7, 8'!J17:J17)&gt;=SUM('Разделы 5, 6, 7, 8'!K17:L17)),"","Неверно!")</f>
      </c>
      <c r="B476" s="303" t="s">
        <v>1164</v>
      </c>
      <c r="C476" s="299" t="s">
        <v>1173</v>
      </c>
      <c r="D476" s="299" t="s">
        <v>565</v>
      </c>
      <c r="E476" s="299" t="str">
        <f>CONCATENATE(SUM('Разделы 5, 6, 7, 8'!J17:J17),"&gt;=",SUM('Разделы 5, 6, 7, 8'!K17:L17))</f>
        <v>0&gt;=0</v>
      </c>
      <c r="F476" s="299"/>
    </row>
    <row r="477" spans="1:6" s="189" customFormat="1" ht="31.5">
      <c r="A477" s="300">
        <f>IF((SUM('Разделы 5, 6, 7, 8'!R26:R26)&lt;=SUM('Разделы 5, 6, 7, 8'!O26:O26)),"","Неверно!")</f>
      </c>
      <c r="B477" s="303" t="s">
        <v>1174</v>
      </c>
      <c r="C477" s="299" t="s">
        <v>1175</v>
      </c>
      <c r="D477" s="299" t="s">
        <v>257</v>
      </c>
      <c r="E477" s="299" t="str">
        <f>CONCATENATE(SUM('Разделы 5, 6, 7, 8'!R26:R26),"&lt;=",SUM('Разделы 5, 6, 7, 8'!O26:O26))</f>
        <v>0&lt;=1</v>
      </c>
      <c r="F477" s="299"/>
    </row>
    <row r="478" spans="1:6" s="189" customFormat="1" ht="31.5">
      <c r="A478" s="300">
        <f>IF((SUM('Разделы 5, 6, 7, 8'!R27:R27)&lt;=SUM('Разделы 5, 6, 7, 8'!O27:O27)),"","Неверно!")</f>
      </c>
      <c r="B478" s="303" t="s">
        <v>1174</v>
      </c>
      <c r="C478" s="299" t="s">
        <v>1176</v>
      </c>
      <c r="D478" s="299" t="s">
        <v>257</v>
      </c>
      <c r="E478" s="299" t="str">
        <f>CONCATENATE(SUM('Разделы 5, 6, 7, 8'!R27:R27),"&lt;=",SUM('Разделы 5, 6, 7, 8'!O27:O27))</f>
        <v>0&lt;=0</v>
      </c>
      <c r="F478" s="299"/>
    </row>
    <row r="479" spans="1:6" s="189" customFormat="1" ht="31.5">
      <c r="A479" s="300">
        <f>IF((SUM('Разделы 5, 6, 7, 8'!R28:R28)&lt;=SUM('Разделы 5, 6, 7, 8'!O28:O28)),"","Неверно!")</f>
      </c>
      <c r="B479" s="303" t="s">
        <v>1174</v>
      </c>
      <c r="C479" s="299" t="s">
        <v>1177</v>
      </c>
      <c r="D479" s="299" t="s">
        <v>257</v>
      </c>
      <c r="E479" s="299" t="str">
        <f>CONCATENATE(SUM('Разделы 5, 6, 7, 8'!R28:R28),"&lt;=",SUM('Разделы 5, 6, 7, 8'!O28:O28))</f>
        <v>0&lt;=1</v>
      </c>
      <c r="F479" s="299"/>
    </row>
    <row r="480" spans="1:6" s="189" customFormat="1" ht="31.5">
      <c r="A480" s="300">
        <f>IF((SUM('Разделы 5, 6, 7, 8'!R29:R29)&lt;=SUM('Разделы 5, 6, 7, 8'!O29:O29)),"","Неверно!")</f>
      </c>
      <c r="B480" s="303" t="s">
        <v>1174</v>
      </c>
      <c r="C480" s="299" t="s">
        <v>1178</v>
      </c>
      <c r="D480" s="299" t="s">
        <v>257</v>
      </c>
      <c r="E480" s="299" t="str">
        <f>CONCATENATE(SUM('Разделы 5, 6, 7, 8'!R29:R29),"&lt;=",SUM('Разделы 5, 6, 7, 8'!O29:O29))</f>
        <v>0&lt;=0</v>
      </c>
      <c r="F480" s="299"/>
    </row>
    <row r="481" spans="1:6" s="189" customFormat="1" ht="31.5">
      <c r="A481" s="300">
        <f>IF((SUM('Разделы 5, 6, 7, 8'!R30:R30)&lt;=SUM('Разделы 5, 6, 7, 8'!O30:O30)),"","Неверно!")</f>
      </c>
      <c r="B481" s="303" t="s">
        <v>1174</v>
      </c>
      <c r="C481" s="299" t="s">
        <v>1179</v>
      </c>
      <c r="D481" s="299" t="s">
        <v>257</v>
      </c>
      <c r="E481" s="299" t="str">
        <f>CONCATENATE(SUM('Разделы 5, 6, 7, 8'!R30:R30),"&lt;=",SUM('Разделы 5, 6, 7, 8'!O30:O30))</f>
        <v>0&lt;=0</v>
      </c>
      <c r="F481" s="299"/>
    </row>
    <row r="482" spans="1:6" s="189" customFormat="1" ht="31.5">
      <c r="A482" s="300">
        <f>IF((SUM('Разделы 5, 6, 7, 8'!R31:R31)&lt;=SUM('Разделы 5, 6, 7, 8'!O31:O31)),"","Неверно!")</f>
      </c>
      <c r="B482" s="303" t="s">
        <v>1174</v>
      </c>
      <c r="C482" s="299" t="s">
        <v>1180</v>
      </c>
      <c r="D482" s="299" t="s">
        <v>257</v>
      </c>
      <c r="E482" s="299" t="str">
        <f>CONCATENATE(SUM('Разделы 5, 6, 7, 8'!R31:R31),"&lt;=",SUM('Разделы 5, 6, 7, 8'!O31:O31))</f>
        <v>0&lt;=0</v>
      </c>
      <c r="F482" s="299"/>
    </row>
    <row r="483" spans="1:6" s="189" customFormat="1" ht="31.5">
      <c r="A483" s="300">
        <f>IF((SUM('Разделы 5, 6, 7, 8'!R32:R32)&lt;=SUM('Разделы 5, 6, 7, 8'!O32:O32)),"","Неверно!")</f>
      </c>
      <c r="B483" s="303" t="s">
        <v>1174</v>
      </c>
      <c r="C483" s="299" t="s">
        <v>1181</v>
      </c>
      <c r="D483" s="299" t="s">
        <v>257</v>
      </c>
      <c r="E483" s="299" t="str">
        <f>CONCATENATE(SUM('Разделы 5, 6, 7, 8'!R32:R32),"&lt;=",SUM('Разделы 5, 6, 7, 8'!O32:O32))</f>
        <v>0&lt;=1</v>
      </c>
      <c r="F483" s="299"/>
    </row>
    <row r="484" spans="1:6" s="189" customFormat="1" ht="31.5">
      <c r="A484" s="300">
        <f>IF((SUM('Разделы 5, 6, 7, 8'!R33:R33)&lt;=SUM('Разделы 5, 6, 7, 8'!O33:O33)),"","Неверно!")</f>
      </c>
      <c r="B484" s="303" t="s">
        <v>1174</v>
      </c>
      <c r="C484" s="299" t="s">
        <v>1182</v>
      </c>
      <c r="D484" s="299" t="s">
        <v>257</v>
      </c>
      <c r="E484" s="299" t="str">
        <f>CONCATENATE(SUM('Разделы 5, 6, 7, 8'!R33:R33),"&lt;=",SUM('Разделы 5, 6, 7, 8'!O33:O33))</f>
        <v>0&lt;=0</v>
      </c>
      <c r="F484" s="299"/>
    </row>
    <row r="485" spans="1:6" s="189" customFormat="1" ht="31.5">
      <c r="A485" s="300">
        <f>IF((SUM('Разделы 5, 6, 7, 8'!R34:R34)&lt;=SUM('Разделы 5, 6, 7, 8'!O34:O34)),"","Неверно!")</f>
      </c>
      <c r="B485" s="303" t="s">
        <v>1174</v>
      </c>
      <c r="C485" s="299" t="s">
        <v>1183</v>
      </c>
      <c r="D485" s="299" t="s">
        <v>257</v>
      </c>
      <c r="E485" s="299" t="str">
        <f>CONCATENATE(SUM('Разделы 5, 6, 7, 8'!R34:R34),"&lt;=",SUM('Разделы 5, 6, 7, 8'!O34:O34))</f>
        <v>0&lt;=0</v>
      </c>
      <c r="F485" s="299"/>
    </row>
    <row r="486" spans="1:6" s="189" customFormat="1" ht="31.5">
      <c r="A486" s="300">
        <f>IF((SUM('Разделы 5, 6, 7, 8'!J26:J26)&gt;=SUM('Разделы 5, 6, 7, 8'!K26:L26)),"","Неверно!")</f>
      </c>
      <c r="B486" s="303" t="s">
        <v>1184</v>
      </c>
      <c r="C486" s="299" t="s">
        <v>1185</v>
      </c>
      <c r="D486" s="299" t="s">
        <v>232</v>
      </c>
      <c r="E486" s="299" t="str">
        <f>CONCATENATE(SUM('Разделы 5, 6, 7, 8'!J26:J26),"&gt;=",SUM('Разделы 5, 6, 7, 8'!K26:L26))</f>
        <v>35&gt;=0</v>
      </c>
      <c r="F486" s="299"/>
    </row>
    <row r="487" spans="1:6" s="189" customFormat="1" ht="31.5">
      <c r="A487" s="300">
        <f>IF((SUM('Разделы 5, 6, 7, 8'!J27:J27)&gt;=SUM('Разделы 5, 6, 7, 8'!K27:L27)),"","Неверно!")</f>
      </c>
      <c r="B487" s="303" t="s">
        <v>1184</v>
      </c>
      <c r="C487" s="299" t="s">
        <v>1186</v>
      </c>
      <c r="D487" s="299" t="s">
        <v>232</v>
      </c>
      <c r="E487" s="299" t="str">
        <f>CONCATENATE(SUM('Разделы 5, 6, 7, 8'!J27:J27),"&gt;=",SUM('Разделы 5, 6, 7, 8'!K27:L27))</f>
        <v>31&gt;=0</v>
      </c>
      <c r="F487" s="299"/>
    </row>
    <row r="488" spans="1:6" s="189" customFormat="1" ht="31.5">
      <c r="A488" s="300">
        <f>IF((SUM('Разделы 5, 6, 7, 8'!J28:J28)&gt;=SUM('Разделы 5, 6, 7, 8'!K28:L28)),"","Неверно!")</f>
      </c>
      <c r="B488" s="303" t="s">
        <v>1184</v>
      </c>
      <c r="C488" s="299" t="s">
        <v>1187</v>
      </c>
      <c r="D488" s="299" t="s">
        <v>232</v>
      </c>
      <c r="E488" s="299" t="str">
        <f>CONCATENATE(SUM('Разделы 5, 6, 7, 8'!J28:J28),"&gt;=",SUM('Разделы 5, 6, 7, 8'!K28:L28))</f>
        <v>4&gt;=0</v>
      </c>
      <c r="F488" s="299"/>
    </row>
    <row r="489" spans="1:6" s="189" customFormat="1" ht="31.5">
      <c r="A489" s="300">
        <f>IF((SUM('Разделы 5, 6, 7, 8'!J29:J29)&gt;=SUM('Разделы 5, 6, 7, 8'!K29:L29)),"","Неверно!")</f>
      </c>
      <c r="B489" s="303" t="s">
        <v>1184</v>
      </c>
      <c r="C489" s="299" t="s">
        <v>1188</v>
      </c>
      <c r="D489" s="299" t="s">
        <v>232</v>
      </c>
      <c r="E489" s="299" t="str">
        <f>CONCATENATE(SUM('Разделы 5, 6, 7, 8'!J29:J29),"&gt;=",SUM('Разделы 5, 6, 7, 8'!K29:L29))</f>
        <v>0&gt;=0</v>
      </c>
      <c r="F489" s="299"/>
    </row>
    <row r="490" spans="1:6" s="189" customFormat="1" ht="31.5">
      <c r="A490" s="300">
        <f>IF((SUM('Разделы 5, 6, 7, 8'!J30:J30)&gt;=SUM('Разделы 5, 6, 7, 8'!K30:L30)),"","Неверно!")</f>
      </c>
      <c r="B490" s="303" t="s">
        <v>1184</v>
      </c>
      <c r="C490" s="299" t="s">
        <v>1189</v>
      </c>
      <c r="D490" s="299" t="s">
        <v>232</v>
      </c>
      <c r="E490" s="299" t="str">
        <f>CONCATENATE(SUM('Разделы 5, 6, 7, 8'!J30:J30),"&gt;=",SUM('Разделы 5, 6, 7, 8'!K30:L30))</f>
        <v>0&gt;=0</v>
      </c>
      <c r="F490" s="299"/>
    </row>
    <row r="491" spans="1:6" s="189" customFormat="1" ht="31.5">
      <c r="A491" s="300">
        <f>IF((SUM('Разделы 5, 6, 7, 8'!J31:J31)&gt;=SUM('Разделы 5, 6, 7, 8'!K31:L31)),"","Неверно!")</f>
      </c>
      <c r="B491" s="303" t="s">
        <v>1184</v>
      </c>
      <c r="C491" s="299" t="s">
        <v>1190</v>
      </c>
      <c r="D491" s="299" t="s">
        <v>232</v>
      </c>
      <c r="E491" s="299" t="str">
        <f>CONCATENATE(SUM('Разделы 5, 6, 7, 8'!J31:J31),"&gt;=",SUM('Разделы 5, 6, 7, 8'!K31:L31))</f>
        <v>0&gt;=0</v>
      </c>
      <c r="F491" s="299"/>
    </row>
    <row r="492" spans="1:6" s="189" customFormat="1" ht="31.5">
      <c r="A492" s="300">
        <f>IF((SUM('Разделы 5, 6, 7, 8'!J32:J32)&gt;=SUM('Разделы 5, 6, 7, 8'!K32:L32)),"","Неверно!")</f>
      </c>
      <c r="B492" s="303" t="s">
        <v>1184</v>
      </c>
      <c r="C492" s="299" t="s">
        <v>1191</v>
      </c>
      <c r="D492" s="299" t="s">
        <v>232</v>
      </c>
      <c r="E492" s="299" t="str">
        <f>CONCATENATE(SUM('Разделы 5, 6, 7, 8'!J32:J32),"&gt;=",SUM('Разделы 5, 6, 7, 8'!K32:L32))</f>
        <v>0&gt;=0</v>
      </c>
      <c r="F492" s="299"/>
    </row>
    <row r="493" spans="1:6" s="189" customFormat="1" ht="31.5">
      <c r="A493" s="300">
        <f>IF((SUM('Разделы 5, 6, 7, 8'!J33:J33)&gt;=SUM('Разделы 5, 6, 7, 8'!K33:L33)),"","Неверно!")</f>
      </c>
      <c r="B493" s="303" t="s">
        <v>1184</v>
      </c>
      <c r="C493" s="299" t="s">
        <v>1192</v>
      </c>
      <c r="D493" s="299" t="s">
        <v>232</v>
      </c>
      <c r="E493" s="299" t="str">
        <f>CONCATENATE(SUM('Разделы 5, 6, 7, 8'!J33:J33),"&gt;=",SUM('Разделы 5, 6, 7, 8'!K33:L33))</f>
        <v>0&gt;=0</v>
      </c>
      <c r="F493" s="299"/>
    </row>
    <row r="494" spans="1:6" s="189" customFormat="1" ht="31.5">
      <c r="A494" s="300">
        <f>IF((SUM('Разделы 5, 6, 7, 8'!J34:J34)&gt;=SUM('Разделы 5, 6, 7, 8'!K34:L34)),"","Неверно!")</f>
      </c>
      <c r="B494" s="303" t="s">
        <v>1184</v>
      </c>
      <c r="C494" s="299" t="s">
        <v>1193</v>
      </c>
      <c r="D494" s="299" t="s">
        <v>232</v>
      </c>
      <c r="E494" s="299" t="str">
        <f>CONCATENATE(SUM('Разделы 5, 6, 7, 8'!J34:J34),"&gt;=",SUM('Разделы 5, 6, 7, 8'!K34:L34))</f>
        <v>0&gt;=0</v>
      </c>
      <c r="F494" s="299"/>
    </row>
    <row r="495" spans="1:6" s="189" customFormat="1" ht="31.5">
      <c r="A495" s="300">
        <f>IF((SUM('Разделы 5, 6, 7, 8'!O26:O26)&gt;=SUM('Разделы 5, 6, 7, 8'!P26:Q26)),"","Неверно!")</f>
      </c>
      <c r="B495" s="303" t="s">
        <v>1194</v>
      </c>
      <c r="C495" s="299" t="s">
        <v>1195</v>
      </c>
      <c r="D495" s="299" t="s">
        <v>234</v>
      </c>
      <c r="E495" s="299" t="str">
        <f>CONCATENATE(SUM('Разделы 5, 6, 7, 8'!O26:O26),"&gt;=",SUM('Разделы 5, 6, 7, 8'!P26:Q26))</f>
        <v>1&gt;=1</v>
      </c>
      <c r="F495" s="299"/>
    </row>
    <row r="496" spans="1:6" s="189" customFormat="1" ht="31.5">
      <c r="A496" s="300">
        <f>IF((SUM('Разделы 5, 6, 7, 8'!O27:O27)&gt;=SUM('Разделы 5, 6, 7, 8'!P27:Q27)),"","Неверно!")</f>
      </c>
      <c r="B496" s="303" t="s">
        <v>1194</v>
      </c>
      <c r="C496" s="299" t="s">
        <v>1196</v>
      </c>
      <c r="D496" s="299" t="s">
        <v>234</v>
      </c>
      <c r="E496" s="299" t="str">
        <f>CONCATENATE(SUM('Разделы 5, 6, 7, 8'!O27:O27),"&gt;=",SUM('Разделы 5, 6, 7, 8'!P27:Q27))</f>
        <v>0&gt;=0</v>
      </c>
      <c r="F496" s="299"/>
    </row>
    <row r="497" spans="1:6" s="189" customFormat="1" ht="31.5">
      <c r="A497" s="300">
        <f>IF((SUM('Разделы 5, 6, 7, 8'!O28:O28)&gt;=SUM('Разделы 5, 6, 7, 8'!P28:Q28)),"","Неверно!")</f>
      </c>
      <c r="B497" s="303" t="s">
        <v>1194</v>
      </c>
      <c r="C497" s="299" t="s">
        <v>1197</v>
      </c>
      <c r="D497" s="299" t="s">
        <v>234</v>
      </c>
      <c r="E497" s="299" t="str">
        <f>CONCATENATE(SUM('Разделы 5, 6, 7, 8'!O28:O28),"&gt;=",SUM('Разделы 5, 6, 7, 8'!P28:Q28))</f>
        <v>1&gt;=1</v>
      </c>
      <c r="F497" s="299"/>
    </row>
    <row r="498" spans="1:6" s="189" customFormat="1" ht="31.5">
      <c r="A498" s="300">
        <f>IF((SUM('Разделы 5, 6, 7, 8'!O29:O29)&gt;=SUM('Разделы 5, 6, 7, 8'!P29:Q29)),"","Неверно!")</f>
      </c>
      <c r="B498" s="303" t="s">
        <v>1194</v>
      </c>
      <c r="C498" s="299" t="s">
        <v>1198</v>
      </c>
      <c r="D498" s="299" t="s">
        <v>234</v>
      </c>
      <c r="E498" s="299" t="str">
        <f>CONCATENATE(SUM('Разделы 5, 6, 7, 8'!O29:O29),"&gt;=",SUM('Разделы 5, 6, 7, 8'!P29:Q29))</f>
        <v>0&gt;=0</v>
      </c>
      <c r="F498" s="299"/>
    </row>
    <row r="499" spans="1:6" s="189" customFormat="1" ht="31.5">
      <c r="A499" s="300">
        <f>IF((SUM('Разделы 5, 6, 7, 8'!O30:O30)&gt;=SUM('Разделы 5, 6, 7, 8'!P30:Q30)),"","Неверно!")</f>
      </c>
      <c r="B499" s="303" t="s">
        <v>1194</v>
      </c>
      <c r="C499" s="299" t="s">
        <v>1199</v>
      </c>
      <c r="D499" s="299" t="s">
        <v>234</v>
      </c>
      <c r="E499" s="299" t="str">
        <f>CONCATENATE(SUM('Разделы 5, 6, 7, 8'!O30:O30),"&gt;=",SUM('Разделы 5, 6, 7, 8'!P30:Q30))</f>
        <v>0&gt;=0</v>
      </c>
      <c r="F499" s="299"/>
    </row>
    <row r="500" spans="1:6" s="189" customFormat="1" ht="31.5">
      <c r="A500" s="300">
        <f>IF((SUM('Разделы 5, 6, 7, 8'!O31:O31)&gt;=SUM('Разделы 5, 6, 7, 8'!P31:Q31)),"","Неверно!")</f>
      </c>
      <c r="B500" s="303" t="s">
        <v>1194</v>
      </c>
      <c r="C500" s="299" t="s">
        <v>1200</v>
      </c>
      <c r="D500" s="299" t="s">
        <v>234</v>
      </c>
      <c r="E500" s="299" t="str">
        <f>CONCATENATE(SUM('Разделы 5, 6, 7, 8'!O31:O31),"&gt;=",SUM('Разделы 5, 6, 7, 8'!P31:Q31))</f>
        <v>0&gt;=0</v>
      </c>
      <c r="F500" s="299"/>
    </row>
    <row r="501" spans="1:6" s="189" customFormat="1" ht="31.5">
      <c r="A501" s="300">
        <f>IF((SUM('Разделы 5, 6, 7, 8'!O32:O32)&gt;=SUM('Разделы 5, 6, 7, 8'!P32:Q32)),"","Неверно!")</f>
      </c>
      <c r="B501" s="303" t="s">
        <v>1194</v>
      </c>
      <c r="C501" s="299" t="s">
        <v>1201</v>
      </c>
      <c r="D501" s="299" t="s">
        <v>234</v>
      </c>
      <c r="E501" s="299" t="str">
        <f>CONCATENATE(SUM('Разделы 5, 6, 7, 8'!O32:O32),"&gt;=",SUM('Разделы 5, 6, 7, 8'!P32:Q32))</f>
        <v>1&gt;=1</v>
      </c>
      <c r="F501" s="299"/>
    </row>
    <row r="502" spans="1:6" s="189" customFormat="1" ht="31.5">
      <c r="A502" s="300">
        <f>IF((SUM('Разделы 5, 6, 7, 8'!O33:O33)&gt;=SUM('Разделы 5, 6, 7, 8'!P33:Q33)),"","Неверно!")</f>
      </c>
      <c r="B502" s="303" t="s">
        <v>1194</v>
      </c>
      <c r="C502" s="299" t="s">
        <v>1202</v>
      </c>
      <c r="D502" s="299" t="s">
        <v>234</v>
      </c>
      <c r="E502" s="299" t="str">
        <f>CONCATENATE(SUM('Разделы 5, 6, 7, 8'!O33:O33),"&gt;=",SUM('Разделы 5, 6, 7, 8'!P33:Q33))</f>
        <v>0&gt;=0</v>
      </c>
      <c r="F502" s="299"/>
    </row>
    <row r="503" spans="1:6" s="189" customFormat="1" ht="31.5">
      <c r="A503" s="300">
        <f>IF((SUM('Разделы 5, 6, 7, 8'!O34:O34)&gt;=SUM('Разделы 5, 6, 7, 8'!P34:Q34)),"","Неверно!")</f>
      </c>
      <c r="B503" s="303" t="s">
        <v>1194</v>
      </c>
      <c r="C503" s="299" t="s">
        <v>1203</v>
      </c>
      <c r="D503" s="299" t="s">
        <v>234</v>
      </c>
      <c r="E503" s="299" t="str">
        <f>CONCATENATE(SUM('Разделы 5, 6, 7, 8'!O34:O34),"&gt;=",SUM('Разделы 5, 6, 7, 8'!P34:Q34))</f>
        <v>0&gt;=0</v>
      </c>
      <c r="F503" s="299"/>
    </row>
    <row r="504" spans="1:6" s="189" customFormat="1" ht="31.5">
      <c r="A504" s="300">
        <f>IF((SUM('Разделы 5, 6, 7, 8'!J16:J16)&lt;=SUM('Разделы 5, 6, 7, 8'!J9:J9)),"","Неверно!")</f>
      </c>
      <c r="B504" s="303" t="s">
        <v>1204</v>
      </c>
      <c r="C504" s="299" t="s">
        <v>1205</v>
      </c>
      <c r="D504" s="299" t="s">
        <v>230</v>
      </c>
      <c r="E504" s="299" t="str">
        <f>CONCATENATE(SUM('Разделы 5, 6, 7, 8'!J16:J16),"&lt;=",SUM('Разделы 5, 6, 7, 8'!J9:J9))</f>
        <v>0&lt;=0</v>
      </c>
      <c r="F504" s="299"/>
    </row>
    <row r="505" spans="1:6" s="189" customFormat="1" ht="31.5">
      <c r="A505" s="300">
        <f>IF((SUM('Разделы 5, 6, 7, 8'!S16:S16)&lt;=SUM('Разделы 5, 6, 7, 8'!S9:S9)),"","Неверно!")</f>
      </c>
      <c r="B505" s="303" t="s">
        <v>1204</v>
      </c>
      <c r="C505" s="299" t="s">
        <v>1206</v>
      </c>
      <c r="D505" s="299" t="s">
        <v>230</v>
      </c>
      <c r="E505" s="299" t="str">
        <f>CONCATENATE(SUM('Разделы 5, 6, 7, 8'!S16:S16),"&lt;=",SUM('Разделы 5, 6, 7, 8'!S9:S9))</f>
        <v>0&lt;=0</v>
      </c>
      <c r="F505" s="299"/>
    </row>
    <row r="506" spans="1:6" s="189" customFormat="1" ht="31.5">
      <c r="A506" s="300">
        <f>IF((SUM('Разделы 5, 6, 7, 8'!K16:K16)&lt;=SUM('Разделы 5, 6, 7, 8'!K9:K9)),"","Неверно!")</f>
      </c>
      <c r="B506" s="303" t="s">
        <v>1204</v>
      </c>
      <c r="C506" s="299" t="s">
        <v>1207</v>
      </c>
      <c r="D506" s="299" t="s">
        <v>230</v>
      </c>
      <c r="E506" s="299" t="str">
        <f>CONCATENATE(SUM('Разделы 5, 6, 7, 8'!K16:K16),"&lt;=",SUM('Разделы 5, 6, 7, 8'!K9:K9))</f>
        <v>0&lt;=0</v>
      </c>
      <c r="F506" s="299"/>
    </row>
    <row r="507" spans="1:6" s="189" customFormat="1" ht="31.5">
      <c r="A507" s="300">
        <f>IF((SUM('Разделы 5, 6, 7, 8'!L16:L16)&lt;=SUM('Разделы 5, 6, 7, 8'!L9:L9)),"","Неверно!")</f>
      </c>
      <c r="B507" s="303" t="s">
        <v>1204</v>
      </c>
      <c r="C507" s="299" t="s">
        <v>1208</v>
      </c>
      <c r="D507" s="299" t="s">
        <v>230</v>
      </c>
      <c r="E507" s="299" t="str">
        <f>CONCATENATE(SUM('Разделы 5, 6, 7, 8'!L16:L16),"&lt;=",SUM('Разделы 5, 6, 7, 8'!L9:L9))</f>
        <v>0&lt;=0</v>
      </c>
      <c r="F507" s="299"/>
    </row>
    <row r="508" spans="1:6" s="189" customFormat="1" ht="31.5">
      <c r="A508" s="300">
        <f>IF((SUM('Разделы 5, 6, 7, 8'!M16:M16)&lt;=SUM('Разделы 5, 6, 7, 8'!M9:M9)),"","Неверно!")</f>
      </c>
      <c r="B508" s="303" t="s">
        <v>1204</v>
      </c>
      <c r="C508" s="299" t="s">
        <v>1209</v>
      </c>
      <c r="D508" s="299" t="s">
        <v>230</v>
      </c>
      <c r="E508" s="299" t="str">
        <f>CONCATENATE(SUM('Разделы 5, 6, 7, 8'!M16:M16),"&lt;=",SUM('Разделы 5, 6, 7, 8'!M9:M9))</f>
        <v>0&lt;=0</v>
      </c>
      <c r="F508" s="299"/>
    </row>
    <row r="509" spans="1:6" s="189" customFormat="1" ht="31.5">
      <c r="A509" s="300">
        <f>IF((SUM('Разделы 5, 6, 7, 8'!N16:N16)&lt;=SUM('Разделы 5, 6, 7, 8'!N9:N9)),"","Неверно!")</f>
      </c>
      <c r="B509" s="303" t="s">
        <v>1204</v>
      </c>
      <c r="C509" s="299" t="s">
        <v>1210</v>
      </c>
      <c r="D509" s="299" t="s">
        <v>230</v>
      </c>
      <c r="E509" s="299" t="str">
        <f>CONCATENATE(SUM('Разделы 5, 6, 7, 8'!N16:N16),"&lt;=",SUM('Разделы 5, 6, 7, 8'!N9:N9))</f>
        <v>0&lt;=0</v>
      </c>
      <c r="F509" s="299"/>
    </row>
    <row r="510" spans="1:6" s="189" customFormat="1" ht="31.5">
      <c r="A510" s="300">
        <f>IF((SUM('Разделы 5, 6, 7, 8'!O16:O16)&lt;=SUM('Разделы 5, 6, 7, 8'!O9:O9)),"","Неверно!")</f>
      </c>
      <c r="B510" s="303" t="s">
        <v>1204</v>
      </c>
      <c r="C510" s="299" t="s">
        <v>1211</v>
      </c>
      <c r="D510" s="299" t="s">
        <v>230</v>
      </c>
      <c r="E510" s="299" t="str">
        <f>CONCATENATE(SUM('Разделы 5, 6, 7, 8'!O16:O16),"&lt;=",SUM('Разделы 5, 6, 7, 8'!O9:O9))</f>
        <v>0&lt;=0</v>
      </c>
      <c r="F510" s="299"/>
    </row>
    <row r="511" spans="1:6" s="189" customFormat="1" ht="31.5">
      <c r="A511" s="300">
        <f>IF((SUM('Разделы 5, 6, 7, 8'!P16:P16)&lt;=SUM('Разделы 5, 6, 7, 8'!P9:P9)),"","Неверно!")</f>
      </c>
      <c r="B511" s="303" t="s">
        <v>1204</v>
      </c>
      <c r="C511" s="299" t="s">
        <v>1212</v>
      </c>
      <c r="D511" s="299" t="s">
        <v>230</v>
      </c>
      <c r="E511" s="299" t="str">
        <f>CONCATENATE(SUM('Разделы 5, 6, 7, 8'!P16:P16),"&lt;=",SUM('Разделы 5, 6, 7, 8'!P9:P9))</f>
        <v>0&lt;=0</v>
      </c>
      <c r="F511" s="299"/>
    </row>
    <row r="512" spans="1:6" s="189" customFormat="1" ht="31.5">
      <c r="A512" s="300">
        <f>IF((SUM('Разделы 5, 6, 7, 8'!Q16:Q16)&lt;=SUM('Разделы 5, 6, 7, 8'!Q9:Q9)),"","Неверно!")</f>
      </c>
      <c r="B512" s="303" t="s">
        <v>1204</v>
      </c>
      <c r="C512" s="299" t="s">
        <v>1213</v>
      </c>
      <c r="D512" s="299" t="s">
        <v>230</v>
      </c>
      <c r="E512" s="299" t="str">
        <f>CONCATENATE(SUM('Разделы 5, 6, 7, 8'!Q16:Q16),"&lt;=",SUM('Разделы 5, 6, 7, 8'!Q9:Q9))</f>
        <v>0&lt;=0</v>
      </c>
      <c r="F512" s="299"/>
    </row>
    <row r="513" spans="1:6" s="189" customFormat="1" ht="31.5">
      <c r="A513" s="300">
        <f>IF((SUM('Разделы 5, 6, 7, 8'!R16:R16)&lt;=SUM('Разделы 5, 6, 7, 8'!R9:R9)),"","Неверно!")</f>
      </c>
      <c r="B513" s="303" t="s">
        <v>1204</v>
      </c>
      <c r="C513" s="299" t="s">
        <v>1214</v>
      </c>
      <c r="D513" s="299" t="s">
        <v>230</v>
      </c>
      <c r="E513" s="299" t="str">
        <f>CONCATENATE(SUM('Разделы 5, 6, 7, 8'!R16:R16),"&lt;=",SUM('Разделы 5, 6, 7, 8'!R9:R9))</f>
        <v>0&lt;=0</v>
      </c>
      <c r="F513" s="299"/>
    </row>
    <row r="514" spans="1:6" s="189" customFormat="1" ht="31.5">
      <c r="A514" s="300">
        <f>IF((SUM('Разделы 5, 6, 7, 8'!J15:J15)&lt;=SUM('Разделы 5, 6, 7, 8'!J9:J9)),"","Неверно!")</f>
      </c>
      <c r="B514" s="303" t="s">
        <v>1215</v>
      </c>
      <c r="C514" s="299" t="s">
        <v>1216</v>
      </c>
      <c r="D514" s="299" t="s">
        <v>243</v>
      </c>
      <c r="E514" s="299" t="str">
        <f>CONCATENATE(SUM('Разделы 5, 6, 7, 8'!J15:J15),"&lt;=",SUM('Разделы 5, 6, 7, 8'!J9:J9))</f>
        <v>0&lt;=0</v>
      </c>
      <c r="F514" s="299"/>
    </row>
    <row r="515" spans="1:6" s="189" customFormat="1" ht="31.5">
      <c r="A515" s="300">
        <f>IF((SUM('Разделы 5, 6, 7, 8'!S15:S15)&lt;=SUM('Разделы 5, 6, 7, 8'!S9:S9)),"","Неверно!")</f>
      </c>
      <c r="B515" s="303" t="s">
        <v>1215</v>
      </c>
      <c r="C515" s="299" t="s">
        <v>1217</v>
      </c>
      <c r="D515" s="299" t="s">
        <v>243</v>
      </c>
      <c r="E515" s="299" t="str">
        <f>CONCATENATE(SUM('Разделы 5, 6, 7, 8'!S15:S15),"&lt;=",SUM('Разделы 5, 6, 7, 8'!S9:S9))</f>
        <v>0&lt;=0</v>
      </c>
      <c r="F515" s="299"/>
    </row>
    <row r="516" spans="1:6" s="189" customFormat="1" ht="31.5">
      <c r="A516" s="300">
        <f>IF((SUM('Разделы 5, 6, 7, 8'!K15:K15)&lt;=SUM('Разделы 5, 6, 7, 8'!K9:K9)),"","Неверно!")</f>
      </c>
      <c r="B516" s="303" t="s">
        <v>1215</v>
      </c>
      <c r="C516" s="299" t="s">
        <v>1218</v>
      </c>
      <c r="D516" s="299" t="s">
        <v>243</v>
      </c>
      <c r="E516" s="299" t="str">
        <f>CONCATENATE(SUM('Разделы 5, 6, 7, 8'!K15:K15),"&lt;=",SUM('Разделы 5, 6, 7, 8'!K9:K9))</f>
        <v>0&lt;=0</v>
      </c>
      <c r="F516" s="299"/>
    </row>
    <row r="517" spans="1:6" s="189" customFormat="1" ht="31.5">
      <c r="A517" s="300">
        <f>IF((SUM('Разделы 5, 6, 7, 8'!L15:L15)&lt;=SUM('Разделы 5, 6, 7, 8'!L9:L9)),"","Неверно!")</f>
      </c>
      <c r="B517" s="303" t="s">
        <v>1215</v>
      </c>
      <c r="C517" s="299" t="s">
        <v>1219</v>
      </c>
      <c r="D517" s="299" t="s">
        <v>243</v>
      </c>
      <c r="E517" s="299" t="str">
        <f>CONCATENATE(SUM('Разделы 5, 6, 7, 8'!L15:L15),"&lt;=",SUM('Разделы 5, 6, 7, 8'!L9:L9))</f>
        <v>0&lt;=0</v>
      </c>
      <c r="F517" s="299"/>
    </row>
    <row r="518" spans="1:6" s="189" customFormat="1" ht="31.5">
      <c r="A518" s="300">
        <f>IF((SUM('Разделы 5, 6, 7, 8'!M15:M15)&lt;=SUM('Разделы 5, 6, 7, 8'!M9:M9)),"","Неверно!")</f>
      </c>
      <c r="B518" s="303" t="s">
        <v>1215</v>
      </c>
      <c r="C518" s="299" t="s">
        <v>1220</v>
      </c>
      <c r="D518" s="299" t="s">
        <v>243</v>
      </c>
      <c r="E518" s="299" t="str">
        <f>CONCATENATE(SUM('Разделы 5, 6, 7, 8'!M15:M15),"&lt;=",SUM('Разделы 5, 6, 7, 8'!M9:M9))</f>
        <v>0&lt;=0</v>
      </c>
      <c r="F518" s="299"/>
    </row>
    <row r="519" spans="1:6" s="189" customFormat="1" ht="31.5">
      <c r="A519" s="300">
        <f>IF((SUM('Разделы 5, 6, 7, 8'!N15:N15)&lt;=SUM('Разделы 5, 6, 7, 8'!N9:N9)),"","Неверно!")</f>
      </c>
      <c r="B519" s="303" t="s">
        <v>1215</v>
      </c>
      <c r="C519" s="299" t="s">
        <v>1221</v>
      </c>
      <c r="D519" s="299" t="s">
        <v>243</v>
      </c>
      <c r="E519" s="299" t="str">
        <f>CONCATENATE(SUM('Разделы 5, 6, 7, 8'!N15:N15),"&lt;=",SUM('Разделы 5, 6, 7, 8'!N9:N9))</f>
        <v>0&lt;=0</v>
      </c>
      <c r="F519" s="299"/>
    </row>
    <row r="520" spans="1:6" s="189" customFormat="1" ht="31.5">
      <c r="A520" s="300">
        <f>IF((SUM('Разделы 5, 6, 7, 8'!O15:O15)&lt;=SUM('Разделы 5, 6, 7, 8'!O9:O9)),"","Неверно!")</f>
      </c>
      <c r="B520" s="303" t="s">
        <v>1215</v>
      </c>
      <c r="C520" s="299" t="s">
        <v>1222</v>
      </c>
      <c r="D520" s="299" t="s">
        <v>243</v>
      </c>
      <c r="E520" s="299" t="str">
        <f>CONCATENATE(SUM('Разделы 5, 6, 7, 8'!O15:O15),"&lt;=",SUM('Разделы 5, 6, 7, 8'!O9:O9))</f>
        <v>0&lt;=0</v>
      </c>
      <c r="F520" s="299"/>
    </row>
    <row r="521" spans="1:6" s="189" customFormat="1" ht="31.5">
      <c r="A521" s="300">
        <f>IF((SUM('Разделы 5, 6, 7, 8'!P15:P15)&lt;=SUM('Разделы 5, 6, 7, 8'!P9:P9)),"","Неверно!")</f>
      </c>
      <c r="B521" s="303" t="s">
        <v>1215</v>
      </c>
      <c r="C521" s="299" t="s">
        <v>1223</v>
      </c>
      <c r="D521" s="299" t="s">
        <v>243</v>
      </c>
      <c r="E521" s="299" t="str">
        <f>CONCATENATE(SUM('Разделы 5, 6, 7, 8'!P15:P15),"&lt;=",SUM('Разделы 5, 6, 7, 8'!P9:P9))</f>
        <v>0&lt;=0</v>
      </c>
      <c r="F521" s="299"/>
    </row>
    <row r="522" spans="1:6" s="189" customFormat="1" ht="31.5">
      <c r="A522" s="300">
        <f>IF((SUM('Разделы 5, 6, 7, 8'!Q15:Q15)&lt;=SUM('Разделы 5, 6, 7, 8'!Q9:Q9)),"","Неверно!")</f>
      </c>
      <c r="B522" s="303" t="s">
        <v>1215</v>
      </c>
      <c r="C522" s="299" t="s">
        <v>1224</v>
      </c>
      <c r="D522" s="299" t="s">
        <v>243</v>
      </c>
      <c r="E522" s="299" t="str">
        <f>CONCATENATE(SUM('Разделы 5, 6, 7, 8'!Q15:Q15),"&lt;=",SUM('Разделы 5, 6, 7, 8'!Q9:Q9))</f>
        <v>0&lt;=0</v>
      </c>
      <c r="F522" s="299"/>
    </row>
    <row r="523" spans="1:6" s="189" customFormat="1" ht="31.5">
      <c r="A523" s="300">
        <f>IF((SUM('Разделы 5, 6, 7, 8'!R15:R15)&lt;=SUM('Разделы 5, 6, 7, 8'!R9:R9)),"","Неверно!")</f>
      </c>
      <c r="B523" s="303" t="s">
        <v>1215</v>
      </c>
      <c r="C523" s="299" t="s">
        <v>1225</v>
      </c>
      <c r="D523" s="299" t="s">
        <v>243</v>
      </c>
      <c r="E523" s="299" t="str">
        <f>CONCATENATE(SUM('Разделы 5, 6, 7, 8'!R15:R15),"&lt;=",SUM('Разделы 5, 6, 7, 8'!R9:R9))</f>
        <v>0&lt;=0</v>
      </c>
      <c r="F523" s="299"/>
    </row>
    <row r="524" spans="1:6" s="189" customFormat="1" ht="31.5">
      <c r="A524" s="300">
        <f>IF((SUM('Разделы 5, 6, 7, 8'!M26:M26)&lt;=SUM('Разделы 5, 6, 7, 8'!J26:J26)),"","Неверно!")</f>
      </c>
      <c r="B524" s="303" t="s">
        <v>1226</v>
      </c>
      <c r="C524" s="299" t="s">
        <v>1227</v>
      </c>
      <c r="D524" s="299" t="s">
        <v>258</v>
      </c>
      <c r="E524" s="299" t="str">
        <f>CONCATENATE(SUM('Разделы 5, 6, 7, 8'!M26:M26),"&lt;=",SUM('Разделы 5, 6, 7, 8'!J26:J26))</f>
        <v>0&lt;=35</v>
      </c>
      <c r="F524" s="299"/>
    </row>
    <row r="525" spans="1:6" s="189" customFormat="1" ht="31.5">
      <c r="A525" s="300">
        <f>IF((SUM('Разделы 5, 6, 7, 8'!M27:M27)&lt;=SUM('Разделы 5, 6, 7, 8'!J27:J27)),"","Неверно!")</f>
      </c>
      <c r="B525" s="303" t="s">
        <v>1226</v>
      </c>
      <c r="C525" s="299" t="s">
        <v>1228</v>
      </c>
      <c r="D525" s="299" t="s">
        <v>258</v>
      </c>
      <c r="E525" s="299" t="str">
        <f>CONCATENATE(SUM('Разделы 5, 6, 7, 8'!M27:M27),"&lt;=",SUM('Разделы 5, 6, 7, 8'!J27:J27))</f>
        <v>0&lt;=31</v>
      </c>
      <c r="F525" s="299"/>
    </row>
    <row r="526" spans="1:6" s="189" customFormat="1" ht="31.5">
      <c r="A526" s="300">
        <f>IF((SUM('Разделы 5, 6, 7, 8'!M28:M28)&lt;=SUM('Разделы 5, 6, 7, 8'!J28:J28)),"","Неверно!")</f>
      </c>
      <c r="B526" s="303" t="s">
        <v>1226</v>
      </c>
      <c r="C526" s="299" t="s">
        <v>1229</v>
      </c>
      <c r="D526" s="299" t="s">
        <v>258</v>
      </c>
      <c r="E526" s="299" t="str">
        <f>CONCATENATE(SUM('Разделы 5, 6, 7, 8'!M28:M28),"&lt;=",SUM('Разделы 5, 6, 7, 8'!J28:J28))</f>
        <v>0&lt;=4</v>
      </c>
      <c r="F526" s="299"/>
    </row>
    <row r="527" spans="1:6" s="189" customFormat="1" ht="31.5">
      <c r="A527" s="300">
        <f>IF((SUM('Разделы 5, 6, 7, 8'!M29:M29)&lt;=SUM('Разделы 5, 6, 7, 8'!J29:J29)),"","Неверно!")</f>
      </c>
      <c r="B527" s="303" t="s">
        <v>1226</v>
      </c>
      <c r="C527" s="299" t="s">
        <v>1230</v>
      </c>
      <c r="D527" s="299" t="s">
        <v>258</v>
      </c>
      <c r="E527" s="299" t="str">
        <f>CONCATENATE(SUM('Разделы 5, 6, 7, 8'!M29:M29),"&lt;=",SUM('Разделы 5, 6, 7, 8'!J29:J29))</f>
        <v>0&lt;=0</v>
      </c>
      <c r="F527" s="299"/>
    </row>
    <row r="528" spans="1:6" s="189" customFormat="1" ht="31.5">
      <c r="A528" s="300">
        <f>IF((SUM('Разделы 5, 6, 7, 8'!M30:M30)&lt;=SUM('Разделы 5, 6, 7, 8'!J30:J30)),"","Неверно!")</f>
      </c>
      <c r="B528" s="303" t="s">
        <v>1226</v>
      </c>
      <c r="C528" s="299" t="s">
        <v>1231</v>
      </c>
      <c r="D528" s="299" t="s">
        <v>258</v>
      </c>
      <c r="E528" s="299" t="str">
        <f>CONCATENATE(SUM('Разделы 5, 6, 7, 8'!M30:M30),"&lt;=",SUM('Разделы 5, 6, 7, 8'!J30:J30))</f>
        <v>0&lt;=0</v>
      </c>
      <c r="F528" s="299"/>
    </row>
    <row r="529" spans="1:6" s="189" customFormat="1" ht="31.5">
      <c r="A529" s="300">
        <f>IF((SUM('Разделы 5, 6, 7, 8'!M31:M31)&lt;=SUM('Разделы 5, 6, 7, 8'!J31:J31)),"","Неверно!")</f>
      </c>
      <c r="B529" s="303" t="s">
        <v>1226</v>
      </c>
      <c r="C529" s="299" t="s">
        <v>1232</v>
      </c>
      <c r="D529" s="299" t="s">
        <v>258</v>
      </c>
      <c r="E529" s="299" t="str">
        <f>CONCATENATE(SUM('Разделы 5, 6, 7, 8'!M31:M31),"&lt;=",SUM('Разделы 5, 6, 7, 8'!J31:J31))</f>
        <v>0&lt;=0</v>
      </c>
      <c r="F529" s="299"/>
    </row>
    <row r="530" spans="1:6" s="189" customFormat="1" ht="31.5">
      <c r="A530" s="300">
        <f>IF((SUM('Разделы 5, 6, 7, 8'!M32:M32)&lt;=SUM('Разделы 5, 6, 7, 8'!J32:J32)),"","Неверно!")</f>
      </c>
      <c r="B530" s="303" t="s">
        <v>1226</v>
      </c>
      <c r="C530" s="299" t="s">
        <v>1233</v>
      </c>
      <c r="D530" s="299" t="s">
        <v>258</v>
      </c>
      <c r="E530" s="299" t="str">
        <f>CONCATENATE(SUM('Разделы 5, 6, 7, 8'!M32:M32),"&lt;=",SUM('Разделы 5, 6, 7, 8'!J32:J32))</f>
        <v>0&lt;=0</v>
      </c>
      <c r="F530" s="299"/>
    </row>
    <row r="531" spans="1:6" s="189" customFormat="1" ht="31.5">
      <c r="A531" s="300">
        <f>IF((SUM('Разделы 5, 6, 7, 8'!M33:M33)&lt;=SUM('Разделы 5, 6, 7, 8'!J33:J33)),"","Неверно!")</f>
      </c>
      <c r="B531" s="303" t="s">
        <v>1226</v>
      </c>
      <c r="C531" s="299" t="s">
        <v>1234</v>
      </c>
      <c r="D531" s="299" t="s">
        <v>258</v>
      </c>
      <c r="E531" s="299" t="str">
        <f>CONCATENATE(SUM('Разделы 5, 6, 7, 8'!M33:M33),"&lt;=",SUM('Разделы 5, 6, 7, 8'!J33:J33))</f>
        <v>0&lt;=0</v>
      </c>
      <c r="F531" s="299"/>
    </row>
    <row r="532" spans="1:6" s="189" customFormat="1" ht="31.5">
      <c r="A532" s="300">
        <f>IF((SUM('Разделы 5, 6, 7, 8'!M34:M34)&lt;=SUM('Разделы 5, 6, 7, 8'!J34:J34)),"","Неверно!")</f>
      </c>
      <c r="B532" s="303" t="s">
        <v>1226</v>
      </c>
      <c r="C532" s="299" t="s">
        <v>1235</v>
      </c>
      <c r="D532" s="299" t="s">
        <v>258</v>
      </c>
      <c r="E532" s="299" t="str">
        <f>CONCATENATE(SUM('Разделы 5, 6, 7, 8'!M34:M34),"&lt;=",SUM('Разделы 5, 6, 7, 8'!J34:J34))</f>
        <v>0&lt;=0</v>
      </c>
      <c r="F532" s="299"/>
    </row>
    <row r="533" spans="1:6" s="189" customFormat="1" ht="47.25">
      <c r="A533" s="300">
        <f>IF((SUM('Раздел 4'!AV10:AV10)=SUM('Раздел 4'!AN10:AN10)-SUM('Раздел 4'!AJ10:AJ10)-SUM('Раздел 4'!AL10:AL10)-SUM('Раздел 4'!AM10:AM10)),"","Неверно!")</f>
      </c>
      <c r="B533" s="303" t="s">
        <v>1236</v>
      </c>
      <c r="C533" s="299" t="s">
        <v>1237</v>
      </c>
      <c r="D533" s="299" t="s">
        <v>566</v>
      </c>
      <c r="E533" s="299" t="str">
        <f>CONCATENATE(SUM('Раздел 4'!AV10:AV10),"=",SUM('Раздел 4'!AN10:AN10),"-",SUM('Раздел 4'!AJ10:AJ10),"-",SUM('Раздел 4'!AL10:AL10),"-",SUM('Раздел 4'!AM10:AM10))</f>
        <v>3=61-0-0-58</v>
      </c>
      <c r="F533" s="299"/>
    </row>
    <row r="534" spans="1:6" s="189" customFormat="1" ht="47.25">
      <c r="A534" s="300">
        <f>IF((SUM('Раздел 4'!AV19:AV19)=SUM('Раздел 4'!AN19:AN19)-SUM('Раздел 4'!AJ19:AJ19)-SUM('Раздел 4'!AL19:AL19)-SUM('Раздел 4'!AM19:AM19)),"","Неверно!")</f>
      </c>
      <c r="B534" s="303" t="s">
        <v>1236</v>
      </c>
      <c r="C534" s="299" t="s">
        <v>1238</v>
      </c>
      <c r="D534" s="299" t="s">
        <v>566</v>
      </c>
      <c r="E534" s="299" t="str">
        <f>CONCATENATE(SUM('Раздел 4'!AV19:AV19),"=",SUM('Раздел 4'!AN19:AN19),"-",SUM('Раздел 4'!AJ19:AJ19),"-",SUM('Раздел 4'!AL19:AL19),"-",SUM('Раздел 4'!AM19:AM19))</f>
        <v>0=5-0-0-5</v>
      </c>
      <c r="F534" s="299"/>
    </row>
    <row r="535" spans="1:6" s="189" customFormat="1" ht="47.25">
      <c r="A535" s="300">
        <f>IF((SUM('Раздел 4'!AV20:AV20)=SUM('Раздел 4'!AN20:AN20)-SUM('Раздел 4'!AJ20:AJ20)-SUM('Раздел 4'!AL20:AL20)-SUM('Раздел 4'!AM20:AM20)),"","Неверно!")</f>
      </c>
      <c r="B535" s="303" t="s">
        <v>1236</v>
      </c>
      <c r="C535" s="299" t="s">
        <v>1239</v>
      </c>
      <c r="D535" s="299" t="s">
        <v>566</v>
      </c>
      <c r="E535" s="299" t="str">
        <f>CONCATENATE(SUM('Раздел 4'!AV20:AV20),"=",SUM('Раздел 4'!AN20:AN20),"-",SUM('Раздел 4'!AJ20:AJ20),"-",SUM('Раздел 4'!AL20:AL20),"-",SUM('Раздел 4'!AM20:AM20))</f>
        <v>0=0-0-0-0</v>
      </c>
      <c r="F535" s="299"/>
    </row>
    <row r="536" spans="1:6" s="189" customFormat="1" ht="47.25">
      <c r="A536" s="300">
        <f>IF((SUM('Раздел 4'!AV21:AV21)=SUM('Раздел 4'!AN21:AN21)-SUM('Раздел 4'!AJ21:AJ21)-SUM('Раздел 4'!AL21:AL21)-SUM('Раздел 4'!AM21:AM21)),"","Неверно!")</f>
      </c>
      <c r="B536" s="303" t="s">
        <v>1236</v>
      </c>
      <c r="C536" s="299" t="s">
        <v>1240</v>
      </c>
      <c r="D536" s="299" t="s">
        <v>566</v>
      </c>
      <c r="E536" s="299" t="str">
        <f>CONCATENATE(SUM('Раздел 4'!AV21:AV21),"=",SUM('Раздел 4'!AN21:AN21),"-",SUM('Раздел 4'!AJ21:AJ21),"-",SUM('Раздел 4'!AL21:AL21),"-",SUM('Раздел 4'!AM21:AM21))</f>
        <v>0=0-0-0-0</v>
      </c>
      <c r="F536" s="299"/>
    </row>
    <row r="537" spans="1:6" s="189" customFormat="1" ht="47.25">
      <c r="A537" s="300">
        <f>IF((SUM('Раздел 4'!AV22:AV22)=SUM('Раздел 4'!AN22:AN22)-SUM('Раздел 4'!AJ22:AJ22)-SUM('Раздел 4'!AL22:AL22)-SUM('Раздел 4'!AM22:AM22)),"","Неверно!")</f>
      </c>
      <c r="B537" s="303" t="s">
        <v>1236</v>
      </c>
      <c r="C537" s="299" t="s">
        <v>1241</v>
      </c>
      <c r="D537" s="299" t="s">
        <v>566</v>
      </c>
      <c r="E537" s="299" t="str">
        <f>CONCATENATE(SUM('Раздел 4'!AV22:AV22),"=",SUM('Раздел 4'!AN22:AN22),"-",SUM('Раздел 4'!AJ22:AJ22),"-",SUM('Раздел 4'!AL22:AL22),"-",SUM('Раздел 4'!AM22:AM22))</f>
        <v>0=0-0-0-0</v>
      </c>
      <c r="F537" s="299"/>
    </row>
    <row r="538" spans="1:6" s="189" customFormat="1" ht="47.25">
      <c r="A538" s="300">
        <f>IF((SUM('Раздел 4'!AV23:AV23)=SUM('Раздел 4'!AN23:AN23)-SUM('Раздел 4'!AJ23:AJ23)-SUM('Раздел 4'!AL23:AL23)-SUM('Раздел 4'!AM23:AM23)),"","Неверно!")</f>
      </c>
      <c r="B538" s="303" t="s">
        <v>1236</v>
      </c>
      <c r="C538" s="299" t="s">
        <v>1242</v>
      </c>
      <c r="D538" s="299" t="s">
        <v>566</v>
      </c>
      <c r="E538" s="299" t="str">
        <f>CONCATENATE(SUM('Раздел 4'!AV23:AV23),"=",SUM('Раздел 4'!AN23:AN23),"-",SUM('Раздел 4'!AJ23:AJ23),"-",SUM('Раздел 4'!AL23:AL23),"-",SUM('Раздел 4'!AM23:AM23))</f>
        <v>0=0-0-0-0</v>
      </c>
      <c r="F538" s="299"/>
    </row>
    <row r="539" spans="1:6" s="189" customFormat="1" ht="47.25">
      <c r="A539" s="300">
        <f>IF((SUM('Раздел 4'!AV24:AV24)=SUM('Раздел 4'!AN24:AN24)-SUM('Раздел 4'!AJ24:AJ24)-SUM('Раздел 4'!AL24:AL24)-SUM('Раздел 4'!AM24:AM24)),"","Неверно!")</f>
      </c>
      <c r="B539" s="303" t="s">
        <v>1236</v>
      </c>
      <c r="C539" s="299" t="s">
        <v>1243</v>
      </c>
      <c r="D539" s="299" t="s">
        <v>566</v>
      </c>
      <c r="E539" s="299" t="str">
        <f>CONCATENATE(SUM('Раздел 4'!AV24:AV24),"=",SUM('Раздел 4'!AN24:AN24),"-",SUM('Раздел 4'!AJ24:AJ24),"-",SUM('Раздел 4'!AL24:AL24),"-",SUM('Раздел 4'!AM24:AM24))</f>
        <v>0=0-0-0-0</v>
      </c>
      <c r="F539" s="299"/>
    </row>
    <row r="540" spans="1:6" s="189" customFormat="1" ht="47.25">
      <c r="A540" s="300">
        <f>IF((SUM('Раздел 4'!AV25:AV25)=SUM('Раздел 4'!AN25:AN25)-SUM('Раздел 4'!AJ25:AJ25)-SUM('Раздел 4'!AL25:AL25)-SUM('Раздел 4'!AM25:AM25)),"","Неверно!")</f>
      </c>
      <c r="B540" s="303" t="s">
        <v>1236</v>
      </c>
      <c r="C540" s="299" t="s">
        <v>1244</v>
      </c>
      <c r="D540" s="299" t="s">
        <v>566</v>
      </c>
      <c r="E540" s="299" t="str">
        <f>CONCATENATE(SUM('Раздел 4'!AV25:AV25),"=",SUM('Раздел 4'!AN25:AN25),"-",SUM('Раздел 4'!AJ25:AJ25),"-",SUM('Раздел 4'!AL25:AL25),"-",SUM('Раздел 4'!AM25:AM25))</f>
        <v>1=1-0-0-0</v>
      </c>
      <c r="F540" s="299"/>
    </row>
    <row r="541" spans="1:6" s="189" customFormat="1" ht="47.25">
      <c r="A541" s="300">
        <f>IF((SUM('Раздел 4'!AV26:AV26)=SUM('Раздел 4'!AN26:AN26)-SUM('Раздел 4'!AJ26:AJ26)-SUM('Раздел 4'!AL26:AL26)-SUM('Раздел 4'!AM26:AM26)),"","Неверно!")</f>
      </c>
      <c r="B541" s="303" t="s">
        <v>1236</v>
      </c>
      <c r="C541" s="299" t="s">
        <v>1245</v>
      </c>
      <c r="D541" s="299" t="s">
        <v>566</v>
      </c>
      <c r="E541" s="299" t="str">
        <f>CONCATENATE(SUM('Раздел 4'!AV26:AV26),"=",SUM('Раздел 4'!AN26:AN26),"-",SUM('Раздел 4'!AJ26:AJ26),"-",SUM('Раздел 4'!AL26:AL26),"-",SUM('Раздел 4'!AM26:AM26))</f>
        <v>0=0-0-0-0</v>
      </c>
      <c r="F541" s="299"/>
    </row>
    <row r="542" spans="1:6" s="189" customFormat="1" ht="47.25">
      <c r="A542" s="300">
        <f>IF((SUM('Раздел 4'!AV27:AV27)=SUM('Раздел 4'!AN27:AN27)-SUM('Раздел 4'!AJ27:AJ27)-SUM('Раздел 4'!AL27:AL27)-SUM('Раздел 4'!AM27:AM27)),"","Неверно!")</f>
      </c>
      <c r="B542" s="303" t="s">
        <v>1236</v>
      </c>
      <c r="C542" s="299" t="s">
        <v>1246</v>
      </c>
      <c r="D542" s="299" t="s">
        <v>566</v>
      </c>
      <c r="E542" s="299" t="str">
        <f>CONCATENATE(SUM('Раздел 4'!AV27:AV27),"=",SUM('Раздел 4'!AN27:AN27),"-",SUM('Раздел 4'!AJ27:AJ27),"-",SUM('Раздел 4'!AL27:AL27),"-",SUM('Раздел 4'!AM27:AM27))</f>
        <v>0=0-0-0-0</v>
      </c>
      <c r="F542" s="299"/>
    </row>
    <row r="543" spans="1:6" s="189" customFormat="1" ht="47.25">
      <c r="A543" s="300">
        <f>IF((SUM('Раздел 4'!AV28:AV28)=SUM('Раздел 4'!AN28:AN28)-SUM('Раздел 4'!AJ28:AJ28)-SUM('Раздел 4'!AL28:AL28)-SUM('Раздел 4'!AM28:AM28)),"","Неверно!")</f>
      </c>
      <c r="B543" s="303" t="s">
        <v>1236</v>
      </c>
      <c r="C543" s="299" t="s">
        <v>1247</v>
      </c>
      <c r="D543" s="299" t="s">
        <v>566</v>
      </c>
      <c r="E543" s="299" t="str">
        <f>CONCATENATE(SUM('Раздел 4'!AV28:AV28),"=",SUM('Раздел 4'!AN28:AN28),"-",SUM('Раздел 4'!AJ28:AJ28),"-",SUM('Раздел 4'!AL28:AL28),"-",SUM('Раздел 4'!AM28:AM28))</f>
        <v>0=0-0-0-0</v>
      </c>
      <c r="F543" s="299"/>
    </row>
    <row r="544" spans="1:6" s="189" customFormat="1" ht="47.25">
      <c r="A544" s="300">
        <f>IF((SUM('Раздел 4'!AV11:AV11)=SUM('Раздел 4'!AN11:AN11)-SUM('Раздел 4'!AJ11:AJ11)-SUM('Раздел 4'!AL11:AL11)-SUM('Раздел 4'!AM11:AM11)),"","Неверно!")</f>
      </c>
      <c r="B544" s="303" t="s">
        <v>1236</v>
      </c>
      <c r="C544" s="299" t="s">
        <v>1248</v>
      </c>
      <c r="D544" s="299" t="s">
        <v>566</v>
      </c>
      <c r="E544" s="299" t="str">
        <f>CONCATENATE(SUM('Раздел 4'!AV11:AV11),"=",SUM('Раздел 4'!AN11:AN11),"-",SUM('Раздел 4'!AJ11:AJ11),"-",SUM('Раздел 4'!AL11:AL11),"-",SUM('Раздел 4'!AM11:AM11))</f>
        <v>0=18-0-0-18</v>
      </c>
      <c r="F544" s="299"/>
    </row>
    <row r="545" spans="1:6" s="189" customFormat="1" ht="47.25">
      <c r="A545" s="300">
        <f>IF((SUM('Раздел 4'!AV29:AV29)=SUM('Раздел 4'!AN29:AN29)-SUM('Раздел 4'!AJ29:AJ29)-SUM('Раздел 4'!AL29:AL29)-SUM('Раздел 4'!AM29:AM29)),"","Неверно!")</f>
      </c>
      <c r="B545" s="303" t="s">
        <v>1236</v>
      </c>
      <c r="C545" s="299" t="s">
        <v>1249</v>
      </c>
      <c r="D545" s="299" t="s">
        <v>566</v>
      </c>
      <c r="E545" s="299" t="str">
        <f>CONCATENATE(SUM('Раздел 4'!AV29:AV29),"=",SUM('Раздел 4'!AN29:AN29),"-",SUM('Раздел 4'!AJ29:AJ29),"-",SUM('Раздел 4'!AL29:AL29),"-",SUM('Раздел 4'!AM29:AM29))</f>
        <v>0=0-0-0-0</v>
      </c>
      <c r="F545" s="299"/>
    </row>
    <row r="546" spans="1:6" s="189" customFormat="1" ht="47.25">
      <c r="A546" s="300">
        <f>IF((SUM('Раздел 4'!AV30:AV30)=SUM('Раздел 4'!AN30:AN30)-SUM('Раздел 4'!AJ30:AJ30)-SUM('Раздел 4'!AL30:AL30)-SUM('Раздел 4'!AM30:AM30)),"","Неверно!")</f>
      </c>
      <c r="B546" s="303" t="s">
        <v>1236</v>
      </c>
      <c r="C546" s="299" t="s">
        <v>1250</v>
      </c>
      <c r="D546" s="299" t="s">
        <v>566</v>
      </c>
      <c r="E546" s="299" t="str">
        <f>CONCATENATE(SUM('Раздел 4'!AV30:AV30),"=",SUM('Раздел 4'!AN30:AN30),"-",SUM('Раздел 4'!AJ30:AJ30),"-",SUM('Раздел 4'!AL30:AL30),"-",SUM('Раздел 4'!AM30:AM30))</f>
        <v>0=6-0-0-6</v>
      </c>
      <c r="F546" s="299"/>
    </row>
    <row r="547" spans="1:6" s="189" customFormat="1" ht="47.25">
      <c r="A547" s="300">
        <f>IF((SUM('Раздел 4'!AV31:AV31)=SUM('Раздел 4'!AN31:AN31)-SUM('Раздел 4'!AJ31:AJ31)-SUM('Раздел 4'!AL31:AL31)-SUM('Раздел 4'!AM31:AM31)),"","Неверно!")</f>
      </c>
      <c r="B547" s="303" t="s">
        <v>1236</v>
      </c>
      <c r="C547" s="299" t="s">
        <v>1251</v>
      </c>
      <c r="D547" s="299" t="s">
        <v>566</v>
      </c>
      <c r="E547" s="299" t="str">
        <f>CONCATENATE(SUM('Раздел 4'!AV31:AV31),"=",SUM('Раздел 4'!AN31:AN31),"-",SUM('Раздел 4'!AJ31:AJ31),"-",SUM('Раздел 4'!AL31:AL31),"-",SUM('Раздел 4'!AM31:AM31))</f>
        <v>0=0-0-0-0</v>
      </c>
      <c r="F547" s="299"/>
    </row>
    <row r="548" spans="1:6" s="189" customFormat="1" ht="47.25">
      <c r="A548" s="300">
        <f>IF((SUM('Раздел 4'!AV32:AV32)=SUM('Раздел 4'!AN32:AN32)-SUM('Раздел 4'!AJ32:AJ32)-SUM('Раздел 4'!AL32:AL32)-SUM('Раздел 4'!AM32:AM32)),"","Неверно!")</f>
      </c>
      <c r="B548" s="303" t="s">
        <v>1236</v>
      </c>
      <c r="C548" s="299" t="s">
        <v>1252</v>
      </c>
      <c r="D548" s="299" t="s">
        <v>566</v>
      </c>
      <c r="E548" s="299" t="str">
        <f>CONCATENATE(SUM('Раздел 4'!AV32:AV32),"=",SUM('Раздел 4'!AN32:AN32),"-",SUM('Раздел 4'!AJ32:AJ32),"-",SUM('Раздел 4'!AL32:AL32),"-",SUM('Раздел 4'!AM32:AM32))</f>
        <v>0=3-0-0-3</v>
      </c>
      <c r="F548" s="299"/>
    </row>
    <row r="549" spans="1:6" s="189" customFormat="1" ht="47.25">
      <c r="A549" s="300">
        <f>IF((SUM('Раздел 4'!AV33:AV33)=SUM('Раздел 4'!AN33:AN33)-SUM('Раздел 4'!AJ33:AJ33)-SUM('Раздел 4'!AL33:AL33)-SUM('Раздел 4'!AM33:AM33)),"","Неверно!")</f>
      </c>
      <c r="B549" s="303" t="s">
        <v>1236</v>
      </c>
      <c r="C549" s="299" t="s">
        <v>1253</v>
      </c>
      <c r="D549" s="299" t="s">
        <v>566</v>
      </c>
      <c r="E549" s="299" t="str">
        <f>CONCATENATE(SUM('Раздел 4'!AV33:AV33),"=",SUM('Раздел 4'!AN33:AN33),"-",SUM('Раздел 4'!AJ33:AJ33),"-",SUM('Раздел 4'!AL33:AL33),"-",SUM('Раздел 4'!AM33:AM33))</f>
        <v>0=0-0-0-0</v>
      </c>
      <c r="F549" s="299"/>
    </row>
    <row r="550" spans="1:6" s="189" customFormat="1" ht="47.25">
      <c r="A550" s="300">
        <f>IF((SUM('Раздел 4'!AV34:AV34)=SUM('Раздел 4'!AN34:AN34)-SUM('Раздел 4'!AJ34:AJ34)-SUM('Раздел 4'!AL34:AL34)-SUM('Раздел 4'!AM34:AM34)),"","Неверно!")</f>
      </c>
      <c r="B550" s="303" t="s">
        <v>1236</v>
      </c>
      <c r="C550" s="299" t="s">
        <v>1254</v>
      </c>
      <c r="D550" s="299" t="s">
        <v>566</v>
      </c>
      <c r="E550" s="299" t="str">
        <f>CONCATENATE(SUM('Раздел 4'!AV34:AV34),"=",SUM('Раздел 4'!AN34:AN34),"-",SUM('Раздел 4'!AJ34:AJ34),"-",SUM('Раздел 4'!AL34:AL34),"-",SUM('Раздел 4'!AM34:AM34))</f>
        <v>0=12-0-0-12</v>
      </c>
      <c r="F550" s="299"/>
    </row>
    <row r="551" spans="1:6" s="189" customFormat="1" ht="47.25">
      <c r="A551" s="300">
        <f>IF((SUM('Раздел 4'!AV35:AV35)=SUM('Раздел 4'!AN35:AN35)-SUM('Раздел 4'!AJ35:AJ35)-SUM('Раздел 4'!AL35:AL35)-SUM('Раздел 4'!AM35:AM35)),"","Неверно!")</f>
      </c>
      <c r="B551" s="303" t="s">
        <v>1236</v>
      </c>
      <c r="C551" s="299" t="s">
        <v>1255</v>
      </c>
      <c r="D551" s="299" t="s">
        <v>566</v>
      </c>
      <c r="E551" s="299" t="str">
        <f>CONCATENATE(SUM('Раздел 4'!AV35:AV35),"=",SUM('Раздел 4'!AN35:AN35),"-",SUM('Раздел 4'!AJ35:AJ35),"-",SUM('Раздел 4'!AL35:AL35),"-",SUM('Раздел 4'!AM35:AM35))</f>
        <v>0=0-0-0-0</v>
      </c>
      <c r="F551" s="299"/>
    </row>
    <row r="552" spans="1:6" s="189" customFormat="1" ht="47.25">
      <c r="A552" s="300">
        <f>IF((SUM('Раздел 4'!AV36:AV36)=SUM('Раздел 4'!AN36:AN36)-SUM('Раздел 4'!AJ36:AJ36)-SUM('Раздел 4'!AL36:AL36)-SUM('Раздел 4'!AM36:AM36)),"","Неверно!")</f>
      </c>
      <c r="B552" s="303" t="s">
        <v>1236</v>
      </c>
      <c r="C552" s="299" t="s">
        <v>1256</v>
      </c>
      <c r="D552" s="299" t="s">
        <v>566</v>
      </c>
      <c r="E552" s="299" t="str">
        <f>CONCATENATE(SUM('Раздел 4'!AV36:AV36),"=",SUM('Раздел 4'!AN36:AN36),"-",SUM('Раздел 4'!AJ36:AJ36),"-",SUM('Раздел 4'!AL36:AL36),"-",SUM('Раздел 4'!AM36:AM36))</f>
        <v>0=0-0-0-0</v>
      </c>
      <c r="F552" s="299"/>
    </row>
    <row r="553" spans="1:6" s="189" customFormat="1" ht="47.25">
      <c r="A553" s="300">
        <f>IF((SUM('Раздел 4'!AV37:AV37)=SUM('Раздел 4'!AN37:AN37)-SUM('Раздел 4'!AJ37:AJ37)-SUM('Раздел 4'!AL37:AL37)-SUM('Раздел 4'!AM37:AM37)),"","Неверно!")</f>
      </c>
      <c r="B553" s="303" t="s">
        <v>1236</v>
      </c>
      <c r="C553" s="299" t="s">
        <v>1257</v>
      </c>
      <c r="D553" s="299" t="s">
        <v>566</v>
      </c>
      <c r="E553" s="299" t="str">
        <f>CONCATENATE(SUM('Раздел 4'!AV37:AV37),"=",SUM('Раздел 4'!AN37:AN37),"-",SUM('Раздел 4'!AJ37:AJ37),"-",SUM('Раздел 4'!AL37:AL37),"-",SUM('Раздел 4'!AM37:AM37))</f>
        <v>0=0-0-0-0</v>
      </c>
      <c r="F553" s="299"/>
    </row>
    <row r="554" spans="1:6" s="189" customFormat="1" ht="47.25">
      <c r="A554" s="300">
        <f>IF((SUM('Раздел 4'!AV38:AV38)=SUM('Раздел 4'!AN38:AN38)-SUM('Раздел 4'!AJ38:AJ38)-SUM('Раздел 4'!AL38:AL38)-SUM('Раздел 4'!AM38:AM38)),"","Неверно!")</f>
      </c>
      <c r="B554" s="303" t="s">
        <v>1236</v>
      </c>
      <c r="C554" s="299" t="s">
        <v>1258</v>
      </c>
      <c r="D554" s="299" t="s">
        <v>566</v>
      </c>
      <c r="E554" s="299" t="str">
        <f>CONCATENATE(SUM('Раздел 4'!AV38:AV38),"=",SUM('Раздел 4'!AN38:AN38),"-",SUM('Раздел 4'!AJ38:AJ38),"-",SUM('Раздел 4'!AL38:AL38),"-",SUM('Раздел 4'!AM38:AM38))</f>
        <v>0=0-0-0-0</v>
      </c>
      <c r="F554" s="299"/>
    </row>
    <row r="555" spans="1:6" s="189" customFormat="1" ht="47.25">
      <c r="A555" s="300">
        <f>IF((SUM('Раздел 4'!AV12:AV12)=SUM('Раздел 4'!AN12:AN12)-SUM('Раздел 4'!AJ12:AJ12)-SUM('Раздел 4'!AL12:AL12)-SUM('Раздел 4'!AM12:AM12)),"","Неверно!")</f>
      </c>
      <c r="B555" s="303" t="s">
        <v>1236</v>
      </c>
      <c r="C555" s="299" t="s">
        <v>1259</v>
      </c>
      <c r="D555" s="299" t="s">
        <v>566</v>
      </c>
      <c r="E555" s="299" t="str">
        <f>CONCATENATE(SUM('Раздел 4'!AV12:AV12),"=",SUM('Раздел 4'!AN12:AN12),"-",SUM('Раздел 4'!AJ12:AJ12),"-",SUM('Раздел 4'!AL12:AL12),"-",SUM('Раздел 4'!AM12:AM12))</f>
        <v>0=0-0-0-0</v>
      </c>
      <c r="F555" s="299"/>
    </row>
    <row r="556" spans="1:6" s="189" customFormat="1" ht="47.25">
      <c r="A556" s="300">
        <f>IF((SUM('Раздел 4'!AV39:AV39)=SUM('Раздел 4'!AN39:AN39)-SUM('Раздел 4'!AJ39:AJ39)-SUM('Раздел 4'!AL39:AL39)-SUM('Раздел 4'!AM39:AM39)),"","Неверно!")</f>
      </c>
      <c r="B556" s="303" t="s">
        <v>1236</v>
      </c>
      <c r="C556" s="299" t="s">
        <v>1260</v>
      </c>
      <c r="D556" s="299" t="s">
        <v>566</v>
      </c>
      <c r="E556" s="299" t="str">
        <f>CONCATENATE(SUM('Раздел 4'!AV39:AV39),"=",SUM('Раздел 4'!AN39:AN39),"-",SUM('Раздел 4'!AJ39:AJ39),"-",SUM('Раздел 4'!AL39:AL39),"-",SUM('Раздел 4'!AM39:AM39))</f>
        <v>0=1-0-0-1</v>
      </c>
      <c r="F556" s="299"/>
    </row>
    <row r="557" spans="1:6" s="189" customFormat="1" ht="47.25">
      <c r="A557" s="300">
        <f>IF((SUM('Раздел 4'!AV40:AV40)=SUM('Раздел 4'!AN40:AN40)-SUM('Раздел 4'!AJ40:AJ40)-SUM('Раздел 4'!AL40:AL40)-SUM('Раздел 4'!AM40:AM40)),"","Неверно!")</f>
      </c>
      <c r="B557" s="303" t="s">
        <v>1236</v>
      </c>
      <c r="C557" s="299" t="s">
        <v>1261</v>
      </c>
      <c r="D557" s="299" t="s">
        <v>566</v>
      </c>
      <c r="E557" s="299" t="str">
        <f>CONCATENATE(SUM('Раздел 4'!AV40:AV40),"=",SUM('Раздел 4'!AN40:AN40),"-",SUM('Раздел 4'!AJ40:AJ40),"-",SUM('Раздел 4'!AL40:AL40),"-",SUM('Раздел 4'!AM40:AM40))</f>
        <v>2=2-0-0-0</v>
      </c>
      <c r="F557" s="299"/>
    </row>
    <row r="558" spans="1:6" s="189" customFormat="1" ht="47.25">
      <c r="A558" s="300">
        <f>IF((SUM('Раздел 4'!AV41:AV41)=SUM('Раздел 4'!AN41:AN41)-SUM('Раздел 4'!AJ41:AJ41)-SUM('Раздел 4'!AL41:AL41)-SUM('Раздел 4'!AM41:AM41)),"","Неверно!")</f>
      </c>
      <c r="B558" s="303" t="s">
        <v>1236</v>
      </c>
      <c r="C558" s="299" t="s">
        <v>1262</v>
      </c>
      <c r="D558" s="299" t="s">
        <v>566</v>
      </c>
      <c r="E558" s="299" t="str">
        <f>CONCATENATE(SUM('Раздел 4'!AV41:AV41),"=",SUM('Раздел 4'!AN41:AN41),"-",SUM('Раздел 4'!AJ41:AJ41),"-",SUM('Раздел 4'!AL41:AL41),"-",SUM('Раздел 4'!AM41:AM41))</f>
        <v>0=0-0-0-0</v>
      </c>
      <c r="F558" s="299"/>
    </row>
    <row r="559" spans="1:6" s="189" customFormat="1" ht="47.25">
      <c r="A559" s="300">
        <f>IF((SUM('Раздел 4'!AV42:AV42)=SUM('Раздел 4'!AN42:AN42)-SUM('Раздел 4'!AJ42:AJ42)-SUM('Раздел 4'!AL42:AL42)-SUM('Раздел 4'!AM42:AM42)),"","Неверно!")</f>
      </c>
      <c r="B559" s="303" t="s">
        <v>1236</v>
      </c>
      <c r="C559" s="299" t="s">
        <v>1263</v>
      </c>
      <c r="D559" s="299" t="s">
        <v>566</v>
      </c>
      <c r="E559" s="299" t="str">
        <f>CONCATENATE(SUM('Раздел 4'!AV42:AV42),"=",SUM('Раздел 4'!AN42:AN42),"-",SUM('Раздел 4'!AJ42:AJ42),"-",SUM('Раздел 4'!AL42:AL42),"-",SUM('Раздел 4'!AM42:AM42))</f>
        <v>0=10-0-0-10</v>
      </c>
      <c r="F559" s="299"/>
    </row>
    <row r="560" spans="1:6" s="189" customFormat="1" ht="47.25">
      <c r="A560" s="300">
        <f>IF((SUM('Раздел 4'!AV43:AV43)=SUM('Раздел 4'!AN43:AN43)-SUM('Раздел 4'!AJ43:AJ43)-SUM('Раздел 4'!AL43:AL43)-SUM('Раздел 4'!AM43:AM43)),"","Неверно!")</f>
      </c>
      <c r="B560" s="303" t="s">
        <v>1236</v>
      </c>
      <c r="C560" s="299" t="s">
        <v>1264</v>
      </c>
      <c r="D560" s="299" t="s">
        <v>566</v>
      </c>
      <c r="E560" s="299" t="str">
        <f>CONCATENATE(SUM('Раздел 4'!AV43:AV43),"=",SUM('Раздел 4'!AN43:AN43),"-",SUM('Раздел 4'!AJ43:AJ43),"-",SUM('Раздел 4'!AL43:AL43),"-",SUM('Раздел 4'!AM43:AM43))</f>
        <v>0=0-0-0-0</v>
      </c>
      <c r="F560" s="299"/>
    </row>
    <row r="561" spans="1:6" s="189" customFormat="1" ht="47.25">
      <c r="A561" s="300">
        <f>IF((SUM('Раздел 4'!AV44:AV44)=SUM('Раздел 4'!AN44:AN44)-SUM('Раздел 4'!AJ44:AJ44)-SUM('Раздел 4'!AL44:AL44)-SUM('Раздел 4'!AM44:AM44)),"","Неверно!")</f>
      </c>
      <c r="B561" s="303" t="s">
        <v>1236</v>
      </c>
      <c r="C561" s="299" t="s">
        <v>1265</v>
      </c>
      <c r="D561" s="299" t="s">
        <v>566</v>
      </c>
      <c r="E561" s="299" t="str">
        <f>CONCATENATE(SUM('Раздел 4'!AV44:AV44),"=",SUM('Раздел 4'!AN44:AN44),"-",SUM('Раздел 4'!AJ44:AJ44),"-",SUM('Раздел 4'!AL44:AL44),"-",SUM('Раздел 4'!AM44:AM44))</f>
        <v>0=0-0-0-0</v>
      </c>
      <c r="F561" s="299"/>
    </row>
    <row r="562" spans="1:6" s="189" customFormat="1" ht="47.25">
      <c r="A562" s="300">
        <f>IF((SUM('Раздел 4'!AV45:AV45)=SUM('Раздел 4'!AN45:AN45)-SUM('Раздел 4'!AJ45:AJ45)-SUM('Раздел 4'!AL45:AL45)-SUM('Раздел 4'!AM45:AM45)),"","Неверно!")</f>
      </c>
      <c r="B562" s="303" t="s">
        <v>1236</v>
      </c>
      <c r="C562" s="299" t="s">
        <v>1266</v>
      </c>
      <c r="D562" s="299" t="s">
        <v>566</v>
      </c>
      <c r="E562" s="299" t="str">
        <f>CONCATENATE(SUM('Раздел 4'!AV45:AV45),"=",SUM('Раздел 4'!AN45:AN45),"-",SUM('Раздел 4'!AJ45:AJ45),"-",SUM('Раздел 4'!AL45:AL45),"-",SUM('Раздел 4'!AM45:AM45))</f>
        <v>0=0-0-0-0</v>
      </c>
      <c r="F562" s="299"/>
    </row>
    <row r="563" spans="1:6" s="189" customFormat="1" ht="47.25">
      <c r="A563" s="300">
        <f>IF((SUM('Раздел 4'!AV46:AV46)=SUM('Раздел 4'!AN46:AN46)-SUM('Раздел 4'!AJ46:AJ46)-SUM('Раздел 4'!AL46:AL46)-SUM('Раздел 4'!AM46:AM46)),"","Неверно!")</f>
      </c>
      <c r="B563" s="303" t="s">
        <v>1236</v>
      </c>
      <c r="C563" s="299" t="s">
        <v>1267</v>
      </c>
      <c r="D563" s="299" t="s">
        <v>566</v>
      </c>
      <c r="E563" s="299" t="str">
        <f>CONCATENATE(SUM('Раздел 4'!AV46:AV46),"=",SUM('Раздел 4'!AN46:AN46),"-",SUM('Раздел 4'!AJ46:AJ46),"-",SUM('Раздел 4'!AL46:AL46),"-",SUM('Раздел 4'!AM46:AM46))</f>
        <v>0=1-0-0-1</v>
      </c>
      <c r="F563" s="299"/>
    </row>
    <row r="564" spans="1:6" s="189" customFormat="1" ht="47.25">
      <c r="A564" s="300">
        <f>IF((SUM('Раздел 4'!AV47:AV47)=SUM('Раздел 4'!AN47:AN47)-SUM('Раздел 4'!AJ47:AJ47)-SUM('Раздел 4'!AL47:AL47)-SUM('Раздел 4'!AM47:AM47)),"","Неверно!")</f>
      </c>
      <c r="B564" s="303" t="s">
        <v>1236</v>
      </c>
      <c r="C564" s="299" t="s">
        <v>1268</v>
      </c>
      <c r="D564" s="299" t="s">
        <v>566</v>
      </c>
      <c r="E564" s="299" t="str">
        <f>CONCATENATE(SUM('Раздел 4'!AV47:AV47),"=",SUM('Раздел 4'!AN47:AN47),"-",SUM('Раздел 4'!AJ47:AJ47),"-",SUM('Раздел 4'!AL47:AL47),"-",SUM('Раздел 4'!AM47:AM47))</f>
        <v>0=0-0-0-0</v>
      </c>
      <c r="F564" s="299"/>
    </row>
    <row r="565" spans="1:6" s="189" customFormat="1" ht="47.25">
      <c r="A565" s="300">
        <f>IF((SUM('Раздел 4'!AV48:AV48)=SUM('Раздел 4'!AN48:AN48)-SUM('Раздел 4'!AJ48:AJ48)-SUM('Раздел 4'!AL48:AL48)-SUM('Раздел 4'!AM48:AM48)),"","Неверно!")</f>
      </c>
      <c r="B565" s="303" t="s">
        <v>1236</v>
      </c>
      <c r="C565" s="299" t="s">
        <v>1269</v>
      </c>
      <c r="D565" s="299" t="s">
        <v>566</v>
      </c>
      <c r="E565" s="299" t="str">
        <f>CONCATENATE(SUM('Раздел 4'!AV48:AV48),"=",SUM('Раздел 4'!AN48:AN48),"-",SUM('Раздел 4'!AJ48:AJ48),"-",SUM('Раздел 4'!AL48:AL48),"-",SUM('Раздел 4'!AM48:AM48))</f>
        <v>0=0-0-0-0</v>
      </c>
      <c r="F565" s="299"/>
    </row>
    <row r="566" spans="1:6" s="189" customFormat="1" ht="47.25">
      <c r="A566" s="300">
        <f>IF((SUM('Раздел 4'!AV13:AV13)=SUM('Раздел 4'!AN13:AN13)-SUM('Раздел 4'!AJ13:AJ13)-SUM('Раздел 4'!AL13:AL13)-SUM('Раздел 4'!AM13:AM13)),"","Неверно!")</f>
      </c>
      <c r="B566" s="303" t="s">
        <v>1236</v>
      </c>
      <c r="C566" s="299" t="s">
        <v>1270</v>
      </c>
      <c r="D566" s="299" t="s">
        <v>566</v>
      </c>
      <c r="E566" s="299" t="str">
        <f>CONCATENATE(SUM('Раздел 4'!AV13:AV13),"=",SUM('Раздел 4'!AN13:AN13),"-",SUM('Раздел 4'!AJ13:AJ13),"-",SUM('Раздел 4'!AL13:AL13),"-",SUM('Раздел 4'!AM13:AM13))</f>
        <v>0=0-0-0-0</v>
      </c>
      <c r="F566" s="299"/>
    </row>
    <row r="567" spans="1:6" s="189" customFormat="1" ht="47.25">
      <c r="A567" s="300">
        <f>IF((SUM('Раздел 4'!AV49:AV49)=SUM('Раздел 4'!AN49:AN49)-SUM('Раздел 4'!AJ49:AJ49)-SUM('Раздел 4'!AL49:AL49)-SUM('Раздел 4'!AM49:AM49)),"","Неверно!")</f>
      </c>
      <c r="B567" s="303" t="s">
        <v>1236</v>
      </c>
      <c r="C567" s="299" t="s">
        <v>1271</v>
      </c>
      <c r="D567" s="299" t="s">
        <v>566</v>
      </c>
      <c r="E567" s="299" t="str">
        <f>CONCATENATE(SUM('Раздел 4'!AV49:AV49),"=",SUM('Раздел 4'!AN49:AN49),"-",SUM('Раздел 4'!AJ49:AJ49),"-",SUM('Раздел 4'!AL49:AL49),"-",SUM('Раздел 4'!AM49:AM49))</f>
        <v>2=2-0-0-0</v>
      </c>
      <c r="F567" s="299"/>
    </row>
    <row r="568" spans="1:6" s="189" customFormat="1" ht="47.25">
      <c r="A568" s="300">
        <f>IF((SUM('Раздел 4'!AV50:AV50)=SUM('Раздел 4'!AN50:AN50)-SUM('Раздел 4'!AJ50:AJ50)-SUM('Раздел 4'!AL50:AL50)-SUM('Раздел 4'!AM50:AM50)),"","Неверно!")</f>
      </c>
      <c r="B568" s="303" t="s">
        <v>1236</v>
      </c>
      <c r="C568" s="299" t="s">
        <v>1272</v>
      </c>
      <c r="D568" s="299" t="s">
        <v>566</v>
      </c>
      <c r="E568" s="299" t="str">
        <f>CONCATENATE(SUM('Раздел 4'!AV50:AV50),"=",SUM('Раздел 4'!AN50:AN50),"-",SUM('Раздел 4'!AJ50:AJ50),"-",SUM('Раздел 4'!AL50:AL50),"-",SUM('Раздел 4'!AM50:AM50))</f>
        <v>0=42-0-0-42</v>
      </c>
      <c r="F568" s="299"/>
    </row>
    <row r="569" spans="1:6" s="189" customFormat="1" ht="47.25">
      <c r="A569" s="300">
        <f>IF((SUM('Раздел 4'!AV51:AV51)=SUM('Раздел 4'!AN51:AN51)-SUM('Раздел 4'!AJ51:AJ51)-SUM('Раздел 4'!AL51:AL51)-SUM('Раздел 4'!AM51:AM51)),"","Неверно!")</f>
      </c>
      <c r="B569" s="303" t="s">
        <v>1236</v>
      </c>
      <c r="C569" s="299" t="s">
        <v>1273</v>
      </c>
      <c r="D569" s="299" t="s">
        <v>566</v>
      </c>
      <c r="E569" s="299" t="str">
        <f>CONCATENATE(SUM('Раздел 4'!AV51:AV51),"=",SUM('Раздел 4'!AN51:AN51),"-",SUM('Раздел 4'!AJ51:AJ51),"-",SUM('Раздел 4'!AL51:AL51),"-",SUM('Раздел 4'!AM51:AM51))</f>
        <v>0=0-0-0-0</v>
      </c>
      <c r="F569" s="299"/>
    </row>
    <row r="570" spans="1:6" s="189" customFormat="1" ht="47.25">
      <c r="A570" s="300">
        <f>IF((SUM('Раздел 4'!AV52:AV52)=SUM('Раздел 4'!AN52:AN52)-SUM('Раздел 4'!AJ52:AJ52)-SUM('Раздел 4'!AL52:AL52)-SUM('Раздел 4'!AM52:AM52)),"","Неверно!")</f>
      </c>
      <c r="B570" s="303" t="s">
        <v>1236</v>
      </c>
      <c r="C570" s="299" t="s">
        <v>1274</v>
      </c>
      <c r="D570" s="299" t="s">
        <v>566</v>
      </c>
      <c r="E570" s="299" t="str">
        <f>CONCATENATE(SUM('Раздел 4'!AV52:AV52),"=",SUM('Раздел 4'!AN52:AN52),"-",SUM('Раздел 4'!AJ52:AJ52),"-",SUM('Раздел 4'!AL52:AL52),"-",SUM('Раздел 4'!AM52:AM52))</f>
        <v>3=61-0-0-58</v>
      </c>
      <c r="F570" s="299"/>
    </row>
    <row r="571" spans="1:6" s="189" customFormat="1" ht="47.25">
      <c r="A571" s="300">
        <f>IF((SUM('Раздел 4'!AV53:AV53)=SUM('Раздел 4'!AN53:AN53)-SUM('Раздел 4'!AJ53:AJ53)-SUM('Раздел 4'!AL53:AL53)-SUM('Раздел 4'!AM53:AM53)),"","Неверно!")</f>
      </c>
      <c r="B571" s="303" t="s">
        <v>1236</v>
      </c>
      <c r="C571" s="299" t="s">
        <v>1275</v>
      </c>
      <c r="D571" s="299" t="s">
        <v>566</v>
      </c>
      <c r="E571" s="299" t="str">
        <f>CONCATENATE(SUM('Раздел 4'!AV53:AV53),"=",SUM('Раздел 4'!AN53:AN53),"-",SUM('Раздел 4'!AJ53:AJ53),"-",SUM('Раздел 4'!AL53:AL53),"-",SUM('Раздел 4'!AM53:AM53))</f>
        <v>0=0-0-0-0</v>
      </c>
      <c r="F571" s="299"/>
    </row>
    <row r="572" spans="1:6" s="189" customFormat="1" ht="47.25">
      <c r="A572" s="300">
        <f>IF((SUM('Раздел 4'!AV54:AV54)=SUM('Раздел 4'!AN54:AN54)-SUM('Раздел 4'!AJ54:AJ54)-SUM('Раздел 4'!AL54:AL54)-SUM('Раздел 4'!AM54:AM54)),"","Неверно!")</f>
      </c>
      <c r="B572" s="303" t="s">
        <v>1236</v>
      </c>
      <c r="C572" s="299" t="s">
        <v>1276</v>
      </c>
      <c r="D572" s="299" t="s">
        <v>566</v>
      </c>
      <c r="E572" s="299" t="str">
        <f>CONCATENATE(SUM('Раздел 4'!AV54:AV54),"=",SUM('Раздел 4'!AN54:AN54),"-",SUM('Раздел 4'!AJ54:AJ54),"-",SUM('Раздел 4'!AL54:AL54),"-",SUM('Раздел 4'!AM54:AM54))</f>
        <v>0=0-0-0-0</v>
      </c>
      <c r="F572" s="299"/>
    </row>
    <row r="573" spans="1:6" s="189" customFormat="1" ht="47.25">
      <c r="A573" s="300">
        <f>IF((SUM('Раздел 4'!AV55:AV55)=SUM('Раздел 4'!AN55:AN55)-SUM('Раздел 4'!AJ55:AJ55)-SUM('Раздел 4'!AL55:AL55)-SUM('Раздел 4'!AM55:AM55)),"","Неверно!")</f>
      </c>
      <c r="B573" s="303" t="s">
        <v>1236</v>
      </c>
      <c r="C573" s="299" t="s">
        <v>1277</v>
      </c>
      <c r="D573" s="299" t="s">
        <v>566</v>
      </c>
      <c r="E573" s="299" t="str">
        <f>CONCATENATE(SUM('Раздел 4'!AV55:AV55),"=",SUM('Раздел 4'!AN55:AN55),"-",SUM('Раздел 4'!AJ55:AJ55),"-",SUM('Раздел 4'!AL55:AL55),"-",SUM('Раздел 4'!AM55:AM55))</f>
        <v>0=45-0-0-45</v>
      </c>
      <c r="F573" s="299"/>
    </row>
    <row r="574" spans="1:6" s="189" customFormat="1" ht="47.25">
      <c r="A574" s="300">
        <f>IF((SUM('Раздел 4'!AV56:AV56)=SUM('Раздел 4'!AN56:AN56)-SUM('Раздел 4'!AJ56:AJ56)-SUM('Раздел 4'!AL56:AL56)-SUM('Раздел 4'!AM56:AM56)),"","Неверно!")</f>
      </c>
      <c r="B574" s="303" t="s">
        <v>1236</v>
      </c>
      <c r="C574" s="299" t="s">
        <v>1278</v>
      </c>
      <c r="D574" s="299" t="s">
        <v>566</v>
      </c>
      <c r="E574" s="299" t="str">
        <f>CONCATENATE(SUM('Раздел 4'!AV56:AV56),"=",SUM('Раздел 4'!AN56:AN56),"-",SUM('Раздел 4'!AJ56:AJ56),"-",SUM('Раздел 4'!AL56:AL56),"-",SUM('Раздел 4'!AM56:AM56))</f>
        <v>3=14-0-0-11</v>
      </c>
      <c r="F574" s="299"/>
    </row>
    <row r="575" spans="1:6" s="189" customFormat="1" ht="47.25">
      <c r="A575" s="300">
        <f>IF((SUM('Раздел 4'!AV57:AV57)=SUM('Раздел 4'!AN57:AN57)-SUM('Раздел 4'!AJ57:AJ57)-SUM('Раздел 4'!AL57:AL57)-SUM('Раздел 4'!AM57:AM57)),"","Неверно!")</f>
      </c>
      <c r="B575" s="303" t="s">
        <v>1236</v>
      </c>
      <c r="C575" s="299" t="s">
        <v>1279</v>
      </c>
      <c r="D575" s="299" t="s">
        <v>566</v>
      </c>
      <c r="E575" s="299" t="str">
        <f>CONCATENATE(SUM('Раздел 4'!AV57:AV57),"=",SUM('Раздел 4'!AN57:AN57),"-",SUM('Раздел 4'!AJ57:AJ57),"-",SUM('Раздел 4'!AL57:AL57),"-",SUM('Раздел 4'!AM57:AM57))</f>
        <v>0=0-0-0-0</v>
      </c>
      <c r="F575" s="299"/>
    </row>
    <row r="576" spans="1:6" s="189" customFormat="1" ht="47.25">
      <c r="A576" s="300">
        <f>IF((SUM('Раздел 4'!AV58:AV58)=SUM('Раздел 4'!AN58:AN58)-SUM('Раздел 4'!AJ58:AJ58)-SUM('Раздел 4'!AL58:AL58)-SUM('Раздел 4'!AM58:AM58)),"","Неверно!")</f>
      </c>
      <c r="B576" s="303" t="s">
        <v>1236</v>
      </c>
      <c r="C576" s="299" t="s">
        <v>1280</v>
      </c>
      <c r="D576" s="299" t="s">
        <v>566</v>
      </c>
      <c r="E576" s="299" t="str">
        <f>CONCATENATE(SUM('Раздел 4'!AV58:AV58),"=",SUM('Раздел 4'!AN58:AN58),"-",SUM('Раздел 4'!AJ58:AJ58),"-",SUM('Раздел 4'!AL58:AL58),"-",SUM('Раздел 4'!AM58:AM58))</f>
        <v>0=2-0-0-2</v>
      </c>
      <c r="F576" s="299"/>
    </row>
    <row r="577" spans="1:6" s="189" customFormat="1" ht="47.25">
      <c r="A577" s="300">
        <f>IF((SUM('Раздел 4'!AV14:AV14)=SUM('Раздел 4'!AN14:AN14)-SUM('Раздел 4'!AJ14:AJ14)-SUM('Раздел 4'!AL14:AL14)-SUM('Раздел 4'!AM14:AM14)),"","Неверно!")</f>
      </c>
      <c r="B577" s="303" t="s">
        <v>1236</v>
      </c>
      <c r="C577" s="299" t="s">
        <v>1281</v>
      </c>
      <c r="D577" s="299" t="s">
        <v>566</v>
      </c>
      <c r="E577" s="299" t="str">
        <f>CONCATENATE(SUM('Раздел 4'!AV14:AV14),"=",SUM('Раздел 4'!AN14:AN14),"-",SUM('Раздел 4'!AJ14:AJ14),"-",SUM('Раздел 4'!AL14:AL14),"-",SUM('Раздел 4'!AM14:AM14))</f>
        <v>0=0-0-0-0</v>
      </c>
      <c r="F577" s="299"/>
    </row>
    <row r="578" spans="1:6" s="189" customFormat="1" ht="47.25">
      <c r="A578" s="300">
        <f>IF((SUM('Раздел 4'!AV59:AV59)=SUM('Раздел 4'!AN59:AN59)-SUM('Раздел 4'!AJ59:AJ59)-SUM('Раздел 4'!AL59:AL59)-SUM('Раздел 4'!AM59:AM59)),"","Неверно!")</f>
      </c>
      <c r="B578" s="303" t="s">
        <v>1236</v>
      </c>
      <c r="C578" s="299" t="s">
        <v>1282</v>
      </c>
      <c r="D578" s="299" t="s">
        <v>566</v>
      </c>
      <c r="E578" s="299" t="str">
        <f>CONCATENATE(SUM('Раздел 4'!AV59:AV59),"=",SUM('Раздел 4'!AN59:AN59),"-",SUM('Раздел 4'!AJ59:AJ59),"-",SUM('Раздел 4'!AL59:AL59),"-",SUM('Раздел 4'!AM59:AM59))</f>
        <v>0=0-0-0-0</v>
      </c>
      <c r="F578" s="299"/>
    </row>
    <row r="579" spans="1:6" s="189" customFormat="1" ht="47.25">
      <c r="A579" s="300">
        <f>IF((SUM('Раздел 4'!AV60:AV60)=SUM('Раздел 4'!AN60:AN60)-SUM('Раздел 4'!AJ60:AJ60)-SUM('Раздел 4'!AL60:AL60)-SUM('Раздел 4'!AM60:AM60)),"","Неверно!")</f>
      </c>
      <c r="B579" s="303" t="s">
        <v>1236</v>
      </c>
      <c r="C579" s="299" t="s">
        <v>1283</v>
      </c>
      <c r="D579" s="299" t="s">
        <v>566</v>
      </c>
      <c r="E579" s="299" t="str">
        <f>CONCATENATE(SUM('Раздел 4'!AV60:AV60),"=",SUM('Раздел 4'!AN60:AN60),"-",SUM('Раздел 4'!AJ60:AJ60),"-",SUM('Раздел 4'!AL60:AL60),"-",SUM('Раздел 4'!AM60:AM60))</f>
        <v>0=0-0-0-0</v>
      </c>
      <c r="F579" s="299"/>
    </row>
    <row r="580" spans="1:6" s="189" customFormat="1" ht="47.25">
      <c r="A580" s="300">
        <f>IF((SUM('Раздел 4'!AV61:AV61)=SUM('Раздел 4'!AN61:AN61)-SUM('Раздел 4'!AJ61:AJ61)-SUM('Раздел 4'!AL61:AL61)-SUM('Раздел 4'!AM61:AM61)),"","Неверно!")</f>
      </c>
      <c r="B580" s="303" t="s">
        <v>1236</v>
      </c>
      <c r="C580" s="299" t="s">
        <v>1284</v>
      </c>
      <c r="D580" s="299" t="s">
        <v>566</v>
      </c>
      <c r="E580" s="299" t="str">
        <f>CONCATENATE(SUM('Раздел 4'!AV61:AV61),"=",SUM('Раздел 4'!AN61:AN61),"-",SUM('Раздел 4'!AJ61:AJ61),"-",SUM('Раздел 4'!AL61:AL61),"-",SUM('Раздел 4'!AM61:AM61))</f>
        <v>0=0-0-0-0</v>
      </c>
      <c r="F580" s="299"/>
    </row>
    <row r="581" spans="1:6" s="189" customFormat="1" ht="47.25">
      <c r="A581" s="300">
        <f>IF((SUM('Раздел 4'!AV62:AV62)=SUM('Раздел 4'!AN62:AN62)-SUM('Раздел 4'!AJ62:AJ62)-SUM('Раздел 4'!AL62:AL62)-SUM('Раздел 4'!AM62:AM62)),"","Неверно!")</f>
      </c>
      <c r="B581" s="303" t="s">
        <v>1236</v>
      </c>
      <c r="C581" s="299" t="s">
        <v>1285</v>
      </c>
      <c r="D581" s="299" t="s">
        <v>566</v>
      </c>
      <c r="E581" s="299" t="str">
        <f>CONCATENATE(SUM('Раздел 4'!AV62:AV62),"=",SUM('Раздел 4'!AN62:AN62),"-",SUM('Раздел 4'!AJ62:AJ62),"-",SUM('Раздел 4'!AL62:AL62),"-",SUM('Раздел 4'!AM62:AM62))</f>
        <v>0=0-0-0-0</v>
      </c>
      <c r="F581" s="299"/>
    </row>
    <row r="582" spans="1:6" s="189" customFormat="1" ht="47.25">
      <c r="A582" s="300">
        <f>IF((SUM('Раздел 4'!AV63:AV63)=SUM('Раздел 4'!AN63:AN63)-SUM('Раздел 4'!AJ63:AJ63)-SUM('Раздел 4'!AL63:AL63)-SUM('Раздел 4'!AM63:AM63)),"","Неверно!")</f>
      </c>
      <c r="B582" s="303" t="s">
        <v>1236</v>
      </c>
      <c r="C582" s="299" t="s">
        <v>1286</v>
      </c>
      <c r="D582" s="299" t="s">
        <v>566</v>
      </c>
      <c r="E582" s="299" t="str">
        <f>CONCATENATE(SUM('Раздел 4'!AV63:AV63),"=",SUM('Раздел 4'!AN63:AN63),"-",SUM('Раздел 4'!AJ63:AJ63),"-",SUM('Раздел 4'!AL63:AL63),"-",SUM('Раздел 4'!AM63:AM63))</f>
        <v>0=0-0-0-0</v>
      </c>
      <c r="F582" s="299"/>
    </row>
    <row r="583" spans="1:6" s="189" customFormat="1" ht="47.25">
      <c r="A583" s="300">
        <f>IF((SUM('Раздел 4'!AV64:AV64)=SUM('Раздел 4'!AN64:AN64)-SUM('Раздел 4'!AJ64:AJ64)-SUM('Раздел 4'!AL64:AL64)-SUM('Раздел 4'!AM64:AM64)),"","Неверно!")</f>
      </c>
      <c r="B583" s="303" t="s">
        <v>1236</v>
      </c>
      <c r="C583" s="299" t="s">
        <v>1287</v>
      </c>
      <c r="D583" s="299" t="s">
        <v>566</v>
      </c>
      <c r="E583" s="299" t="str">
        <f>CONCATENATE(SUM('Раздел 4'!AV64:AV64),"=",SUM('Раздел 4'!AN64:AN64),"-",SUM('Раздел 4'!AJ64:AJ64),"-",SUM('Раздел 4'!AL64:AL64),"-",SUM('Раздел 4'!AM64:AM64))</f>
        <v>0=0-0-0-0</v>
      </c>
      <c r="F583" s="299"/>
    </row>
    <row r="584" spans="1:6" s="189" customFormat="1" ht="47.25">
      <c r="A584" s="300">
        <f>IF((SUM('Раздел 4'!AV15:AV15)=SUM('Раздел 4'!AN15:AN15)-SUM('Раздел 4'!AJ15:AJ15)-SUM('Раздел 4'!AL15:AL15)-SUM('Раздел 4'!AM15:AM15)),"","Неверно!")</f>
      </c>
      <c r="B584" s="303" t="s">
        <v>1236</v>
      </c>
      <c r="C584" s="299" t="s">
        <v>1288</v>
      </c>
      <c r="D584" s="299" t="s">
        <v>566</v>
      </c>
      <c r="E584" s="299" t="str">
        <f>CONCATENATE(SUM('Раздел 4'!AV15:AV15),"=",SUM('Раздел 4'!AN15:AN15),"-",SUM('Раздел 4'!AJ15:AJ15),"-",SUM('Раздел 4'!AL15:AL15),"-",SUM('Раздел 4'!AM15:AM15))</f>
        <v>0=0-0-0-0</v>
      </c>
      <c r="F584" s="299"/>
    </row>
    <row r="585" spans="1:6" s="189" customFormat="1" ht="47.25">
      <c r="A585" s="300">
        <f>IF((SUM('Раздел 4'!AV16:AV16)=SUM('Раздел 4'!AN16:AN16)-SUM('Раздел 4'!AJ16:AJ16)-SUM('Раздел 4'!AL16:AL16)-SUM('Раздел 4'!AM16:AM16)),"","Неверно!")</f>
      </c>
      <c r="B585" s="303" t="s">
        <v>1236</v>
      </c>
      <c r="C585" s="299" t="s">
        <v>1289</v>
      </c>
      <c r="D585" s="299" t="s">
        <v>566</v>
      </c>
      <c r="E585" s="299" t="str">
        <f>CONCATENATE(SUM('Раздел 4'!AV16:AV16),"=",SUM('Раздел 4'!AN16:AN16),"-",SUM('Раздел 4'!AJ16:AJ16),"-",SUM('Раздел 4'!AL16:AL16),"-",SUM('Раздел 4'!AM16:AM16))</f>
        <v>0=2-0-0-2</v>
      </c>
      <c r="F585" s="299"/>
    </row>
    <row r="586" spans="1:6" s="189" customFormat="1" ht="47.25">
      <c r="A586" s="300">
        <f>IF((SUM('Раздел 4'!AV17:AV17)=SUM('Раздел 4'!AN17:AN17)-SUM('Раздел 4'!AJ17:AJ17)-SUM('Раздел 4'!AL17:AL17)-SUM('Раздел 4'!AM17:AM17)),"","Неверно!")</f>
      </c>
      <c r="B586" s="303" t="s">
        <v>1236</v>
      </c>
      <c r="C586" s="299" t="s">
        <v>1290</v>
      </c>
      <c r="D586" s="299" t="s">
        <v>566</v>
      </c>
      <c r="E586" s="299" t="str">
        <f>CONCATENATE(SUM('Раздел 4'!AV17:AV17),"=",SUM('Раздел 4'!AN17:AN17),"-",SUM('Раздел 4'!AJ17:AJ17),"-",SUM('Раздел 4'!AL17:AL17),"-",SUM('Раздел 4'!AM17:AM17))</f>
        <v>0=0-0-0-0</v>
      </c>
      <c r="F586" s="299"/>
    </row>
    <row r="587" spans="1:6" ht="47.25">
      <c r="A587" s="300">
        <f>IF((SUM('Раздел 4'!AV18:AV18)=SUM('Раздел 4'!AN18:AN18)-SUM('Раздел 4'!AJ18:AJ18)-SUM('Раздел 4'!AL18:AL18)-SUM('Раздел 4'!AM18:AM18)),"","Неверно!")</f>
      </c>
      <c r="B587" s="303" t="s">
        <v>1236</v>
      </c>
      <c r="C587" s="299" t="s">
        <v>1291</v>
      </c>
      <c r="D587" s="299" t="s">
        <v>566</v>
      </c>
      <c r="E587" s="299" t="str">
        <f>CONCATENATE(SUM('Раздел 4'!AV18:AV18),"=",SUM('Раздел 4'!AN18:AN18),"-",SUM('Раздел 4'!AJ18:AJ18),"-",SUM('Раздел 4'!AL18:AL18),"-",SUM('Раздел 4'!AM18:AM18))</f>
        <v>0=0-0-0-0</v>
      </c>
      <c r="F587" s="299"/>
    </row>
    <row r="588" spans="1:5" ht="12.75">
      <c r="A588" s="280"/>
      <c r="B588" s="301"/>
      <c r="C588" s="211"/>
      <c r="D588" s="211"/>
      <c r="E588" s="211"/>
    </row>
    <row r="589" spans="1:5" ht="12.75">
      <c r="A589" s="280"/>
      <c r="B589" s="301"/>
      <c r="C589" s="211"/>
      <c r="D589" s="211"/>
      <c r="E589" s="211"/>
    </row>
    <row r="590" spans="1:5" ht="12.75">
      <c r="A590" s="280"/>
      <c r="B590" s="301"/>
      <c r="C590" s="211"/>
      <c r="D590" s="211"/>
      <c r="E590" s="211"/>
    </row>
    <row r="591" spans="1:5" ht="12.75">
      <c r="A591" s="280"/>
      <c r="B591" s="301"/>
      <c r="C591" s="211"/>
      <c r="D591" s="211"/>
      <c r="E591" s="211"/>
    </row>
    <row r="592" spans="1:5" ht="12.75">
      <c r="A592" s="280"/>
      <c r="B592" s="301"/>
      <c r="C592" s="211"/>
      <c r="D592" s="211"/>
      <c r="E592" s="211"/>
    </row>
    <row r="593" spans="1:5" ht="12.75">
      <c r="A593" s="280"/>
      <c r="B593" s="301"/>
      <c r="C593" s="211"/>
      <c r="D593" s="211"/>
      <c r="E593" s="211"/>
    </row>
    <row r="594" spans="1:5" ht="12.75">
      <c r="A594" s="280"/>
      <c r="B594" s="301"/>
      <c r="C594" s="211"/>
      <c r="D594" s="211"/>
      <c r="E594" s="211"/>
    </row>
    <row r="595" spans="1:5" ht="12.75">
      <c r="A595" s="280"/>
      <c r="B595" s="301"/>
      <c r="C595" s="211"/>
      <c r="D595" s="211"/>
      <c r="E595" s="211"/>
    </row>
    <row r="596" spans="1:5" ht="12.75">
      <c r="A596" s="280"/>
      <c r="B596" s="301"/>
      <c r="C596" s="211"/>
      <c r="D596" s="211"/>
      <c r="E596" s="211"/>
    </row>
    <row r="597" spans="1:5" ht="12.75">
      <c r="A597" s="280"/>
      <c r="B597" s="301"/>
      <c r="C597" s="211"/>
      <c r="D597" s="211"/>
      <c r="E597" s="211"/>
    </row>
    <row r="598" spans="1:5" ht="12.75">
      <c r="A598" s="280"/>
      <c r="B598" s="301"/>
      <c r="C598" s="211"/>
      <c r="D598" s="211"/>
      <c r="E598" s="211"/>
    </row>
    <row r="599" spans="1:5" ht="12.75">
      <c r="A599" s="280"/>
      <c r="B599" s="301"/>
      <c r="C599" s="211"/>
      <c r="D599" s="211"/>
      <c r="E599" s="211"/>
    </row>
    <row r="600" spans="1:5" ht="12.75">
      <c r="A600" s="280"/>
      <c r="B600" s="301"/>
      <c r="C600" s="211"/>
      <c r="D600" s="211"/>
      <c r="E600" s="211"/>
    </row>
    <row r="601" spans="1:5" ht="12.75">
      <c r="A601" s="280"/>
      <c r="B601" s="301"/>
      <c r="C601" s="211"/>
      <c r="D601" s="211"/>
      <c r="E601" s="211"/>
    </row>
    <row r="602" spans="1:5" ht="12.75">
      <c r="A602" s="280"/>
      <c r="B602" s="301"/>
      <c r="C602" s="211"/>
      <c r="D602" s="211"/>
      <c r="E602" s="211"/>
    </row>
    <row r="603" spans="1:5" ht="12.75">
      <c r="A603" s="280"/>
      <c r="B603" s="301"/>
      <c r="C603" s="211"/>
      <c r="D603" s="211"/>
      <c r="E603" s="211"/>
    </row>
    <row r="604" spans="1:5" ht="12.75">
      <c r="A604" s="280"/>
      <c r="B604" s="301"/>
      <c r="C604" s="211"/>
      <c r="D604" s="211"/>
      <c r="E604" s="211"/>
    </row>
    <row r="605" spans="1:5" ht="12.75">
      <c r="A605" s="280"/>
      <c r="B605" s="301"/>
      <c r="C605" s="211"/>
      <c r="D605" s="211"/>
      <c r="E605" s="211"/>
    </row>
    <row r="606" spans="1:5" ht="12.75">
      <c r="A606" s="280"/>
      <c r="B606" s="301"/>
      <c r="C606" s="211"/>
      <c r="D606" s="211"/>
      <c r="E606" s="211"/>
    </row>
    <row r="607" spans="1:5" ht="12.75">
      <c r="A607" s="280"/>
      <c r="B607" s="301"/>
      <c r="C607" s="211"/>
      <c r="D607" s="211"/>
      <c r="E607" s="211"/>
    </row>
    <row r="608" spans="1:5" ht="12.75">
      <c r="A608" s="280"/>
      <c r="B608" s="301"/>
      <c r="C608" s="211"/>
      <c r="D608" s="211"/>
      <c r="E608" s="211"/>
    </row>
    <row r="609" spans="1:5" ht="12.75">
      <c r="A609" s="280"/>
      <c r="B609" s="301"/>
      <c r="C609" s="211"/>
      <c r="D609" s="211"/>
      <c r="E609" s="211"/>
    </row>
    <row r="610" spans="1:5" ht="12.75">
      <c r="A610" s="280"/>
      <c r="B610" s="301"/>
      <c r="C610" s="211"/>
      <c r="D610" s="211"/>
      <c r="E610" s="211"/>
    </row>
  </sheetData>
  <sheetProtection autoFilter="0"/>
  <autoFilter ref="A1:A586"/>
  <printOptions/>
  <pageMargins left="0.24" right="0.25" top="0.5" bottom="0.66" header="0.37" footer="0.5"/>
  <pageSetup fitToHeight="15"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">
    <tabColor rgb="FFFFC000"/>
  </sheetPr>
  <dimension ref="A1:G341"/>
  <sheetViews>
    <sheetView zoomScale="90" zoomScaleNormal="90" zoomScalePageLayoutView="0" workbookViewId="0" topLeftCell="A1">
      <selection activeCell="D19" sqref="D19"/>
    </sheetView>
  </sheetViews>
  <sheetFormatPr defaultColWidth="9.140625" defaultRowHeight="12.75"/>
  <cols>
    <col min="1" max="1" width="13.140625" style="208" customWidth="1"/>
    <col min="2" max="2" width="16.57421875" style="191" customWidth="1"/>
    <col min="3" max="3" width="42.28125" style="190" customWidth="1"/>
    <col min="4" max="4" width="45.00390625" style="190" customWidth="1"/>
    <col min="5" max="5" width="16.00390625" style="189" customWidth="1"/>
    <col min="6" max="6" width="33.28125" style="114" customWidth="1"/>
    <col min="7" max="7" width="30.7109375" style="114" customWidth="1"/>
    <col min="8" max="16384" width="9.140625" style="28" customWidth="1"/>
  </cols>
  <sheetData>
    <row r="1" spans="1:6" ht="30" customHeight="1">
      <c r="A1" s="207" t="s">
        <v>174</v>
      </c>
      <c r="B1" s="206" t="s">
        <v>175</v>
      </c>
      <c r="C1" s="206" t="s">
        <v>176</v>
      </c>
      <c r="D1" s="206" t="s">
        <v>177</v>
      </c>
      <c r="E1" s="175" t="s">
        <v>226</v>
      </c>
      <c r="F1" s="175" t="s">
        <v>16</v>
      </c>
    </row>
    <row r="2" spans="1:7" ht="25.5">
      <c r="A2" s="278">
        <f>IF((SUM('Разделы 5, 6, 7, 8'!E13:E13)=0),"","Неверно!")</f>
      </c>
      <c r="B2" s="277" t="s">
        <v>583</v>
      </c>
      <c r="C2" s="205" t="s">
        <v>584</v>
      </c>
      <c r="D2" s="279" t="s">
        <v>585</v>
      </c>
      <c r="E2" s="205" t="str">
        <f>CONCATENATE(SUM('Разделы 5, 6, 7, 8'!E13:E13),"=",0)</f>
        <v>0=0</v>
      </c>
      <c r="F2" s="115"/>
      <c r="G2" s="113" t="str">
        <f>IF(('ФЛК (информационный)'!A2="Неверно!")*('ФЛК (информационный)'!F2=""),"Внести подтверждение к нарушенному информационному ФЛК"," ")</f>
        <v> </v>
      </c>
    </row>
    <row r="3" spans="1:7" ht="12.75">
      <c r="A3" s="278">
        <f>IF((SUM('Разделы 5, 6, 7, 8'!J9:S17)=0),"","Неверно!")</f>
      </c>
      <c r="B3" s="277" t="s">
        <v>586</v>
      </c>
      <c r="C3" s="205" t="s">
        <v>587</v>
      </c>
      <c r="D3" s="279" t="s">
        <v>588</v>
      </c>
      <c r="E3" s="205" t="str">
        <f>CONCATENATE(SUM('Разделы 5, 6, 7, 8'!J9:S17),"=",0)</f>
        <v>0=0</v>
      </c>
      <c r="F3" s="115"/>
      <c r="G3" s="113" t="str">
        <f>IF(('ФЛК (информационный)'!A3="Неверно!")*('ФЛК (информационный)'!F3=""),"Внести подтверждение к нарушенному информационному ФЛК"," ")</f>
        <v> </v>
      </c>
    </row>
    <row r="4" spans="1:7" ht="12.75">
      <c r="A4" s="278">
        <f>IF((SUM('Разделы 1, 2, 3'!C13:C13)=0),"","Неверно!")</f>
      </c>
      <c r="B4" s="277" t="s">
        <v>589</v>
      </c>
      <c r="C4" s="205" t="s">
        <v>590</v>
      </c>
      <c r="D4" s="279" t="s">
        <v>591</v>
      </c>
      <c r="E4" s="205" t="str">
        <f>CONCATENATE(SUM('Разделы 1, 2, 3'!C13:C13),"=",0)</f>
        <v>0=0</v>
      </c>
      <c r="F4" s="115"/>
      <c r="G4" s="113" t="str">
        <f>IF(('ФЛК (информационный)'!A4="Неверно!")*('ФЛК (информационный)'!F4=""),"Внести подтверждение к нарушенному информационному ФЛК"," ")</f>
        <v> </v>
      </c>
    </row>
    <row r="5" spans="1:7" ht="12.75">
      <c r="A5" s="278">
        <f>IF((SUM('Разделы 1, 2, 3'!L13:L13)=0),"","Неверно!")</f>
      </c>
      <c r="B5" s="277" t="s">
        <v>589</v>
      </c>
      <c r="C5" s="205" t="s">
        <v>592</v>
      </c>
      <c r="D5" s="279" t="s">
        <v>591</v>
      </c>
      <c r="E5" s="205" t="str">
        <f>CONCATENATE(SUM('Разделы 1, 2, 3'!L13:L13),"=",0)</f>
        <v>0=0</v>
      </c>
      <c r="F5" s="115"/>
      <c r="G5" s="113" t="str">
        <f>IF(('ФЛК (информационный)'!A5="Неверно!")*('ФЛК (информационный)'!F5=""),"Внести подтверждение к нарушенному информационному ФЛК"," ")</f>
        <v> </v>
      </c>
    </row>
    <row r="6" spans="1:7" ht="12.75">
      <c r="A6" s="278">
        <f>IF((SUM('Разделы 1, 2, 3'!M13:M13)=0),"","Неверно!")</f>
      </c>
      <c r="B6" s="277" t="s">
        <v>589</v>
      </c>
      <c r="C6" s="205" t="s">
        <v>593</v>
      </c>
      <c r="D6" s="279" t="s">
        <v>591</v>
      </c>
      <c r="E6" s="205" t="str">
        <f>CONCATENATE(SUM('Разделы 1, 2, 3'!M13:M13),"=",0)</f>
        <v>0=0</v>
      </c>
      <c r="F6" s="115"/>
      <c r="G6" s="113" t="str">
        <f>IF(('ФЛК (информационный)'!A6="Неверно!")*('ФЛК (информационный)'!F6=""),"Внести подтверждение к нарушенному информационному ФЛК"," ")</f>
        <v> </v>
      </c>
    </row>
    <row r="7" spans="1:7" ht="12.75">
      <c r="A7" s="278">
        <f>IF((SUM('Разделы 1, 2, 3'!N13:N13)=0),"","Неверно!")</f>
      </c>
      <c r="B7" s="277" t="s">
        <v>589</v>
      </c>
      <c r="C7" s="205" t="s">
        <v>594</v>
      </c>
      <c r="D7" s="279" t="s">
        <v>591</v>
      </c>
      <c r="E7" s="205" t="str">
        <f>CONCATENATE(SUM('Разделы 1, 2, 3'!N13:N13),"=",0)</f>
        <v>0=0</v>
      </c>
      <c r="F7" s="115"/>
      <c r="G7" s="113" t="str">
        <f>IF(('ФЛК (информационный)'!A7="Неверно!")*('ФЛК (информационный)'!F7=""),"Внести подтверждение к нарушенному информационному ФЛК"," ")</f>
        <v> </v>
      </c>
    </row>
    <row r="8" spans="1:7" ht="12.75">
      <c r="A8" s="278">
        <f>IF((SUM('Разделы 1, 2, 3'!D13:D13)=0),"","Неверно!")</f>
      </c>
      <c r="B8" s="277" t="s">
        <v>589</v>
      </c>
      <c r="C8" s="205" t="s">
        <v>595</v>
      </c>
      <c r="D8" s="279" t="s">
        <v>591</v>
      </c>
      <c r="E8" s="205" t="str">
        <f>CONCATENATE(SUM('Разделы 1, 2, 3'!D13:D13),"=",0)</f>
        <v>0=0</v>
      </c>
      <c r="F8" s="115"/>
      <c r="G8" s="113" t="str">
        <f>IF(('ФЛК (информационный)'!A8="Неверно!")*('ФЛК (информационный)'!F8=""),"Внести подтверждение к нарушенному информационному ФЛК"," ")</f>
        <v> </v>
      </c>
    </row>
    <row r="9" spans="1:7" ht="12.75">
      <c r="A9" s="278">
        <f>IF((SUM('Разделы 1, 2, 3'!E13:E13)=0),"","Неверно!")</f>
      </c>
      <c r="B9" s="277" t="s">
        <v>589</v>
      </c>
      <c r="C9" s="205" t="s">
        <v>596</v>
      </c>
      <c r="D9" s="279" t="s">
        <v>591</v>
      </c>
      <c r="E9" s="205" t="str">
        <f>CONCATENATE(SUM('Разделы 1, 2, 3'!E13:E13),"=",0)</f>
        <v>0=0</v>
      </c>
      <c r="F9" s="115"/>
      <c r="G9" s="113" t="str">
        <f>IF(('ФЛК (информационный)'!A9="Неверно!")*('ФЛК (информационный)'!F9=""),"Внести подтверждение к нарушенному информационному ФЛК"," ")</f>
        <v> </v>
      </c>
    </row>
    <row r="10" spans="1:7" ht="12.75">
      <c r="A10" s="278">
        <f>IF((SUM('Разделы 1, 2, 3'!F13:F13)=0),"","Неверно!")</f>
      </c>
      <c r="B10" s="277" t="s">
        <v>589</v>
      </c>
      <c r="C10" s="205" t="s">
        <v>597</v>
      </c>
      <c r="D10" s="279" t="s">
        <v>591</v>
      </c>
      <c r="E10" s="205" t="str">
        <f>CONCATENATE(SUM('Разделы 1, 2, 3'!F13:F13),"=",0)</f>
        <v>0=0</v>
      </c>
      <c r="F10" s="115"/>
      <c r="G10" s="113" t="str">
        <f>IF(('ФЛК (информационный)'!A10="Неверно!")*('ФЛК (информационный)'!F10=""),"Внести подтверждение к нарушенному информационному ФЛК"," ")</f>
        <v> </v>
      </c>
    </row>
    <row r="11" spans="1:7" ht="12.75">
      <c r="A11" s="278">
        <f>IF((SUM('Разделы 1, 2, 3'!G13:G13)=0),"","Неверно!")</f>
      </c>
      <c r="B11" s="277" t="s">
        <v>589</v>
      </c>
      <c r="C11" s="205" t="s">
        <v>598</v>
      </c>
      <c r="D11" s="279" t="s">
        <v>591</v>
      </c>
      <c r="E11" s="205" t="str">
        <f>CONCATENATE(SUM('Разделы 1, 2, 3'!G13:G13),"=",0)</f>
        <v>0=0</v>
      </c>
      <c r="F11" s="115"/>
      <c r="G11" s="113" t="str">
        <f>IF(('ФЛК (информационный)'!A11="Неверно!")*('ФЛК (информационный)'!F11=""),"Внести подтверждение к нарушенному информационному ФЛК"," ")</f>
        <v> </v>
      </c>
    </row>
    <row r="12" spans="1:7" ht="12.75">
      <c r="A12" s="278">
        <f>IF((SUM('Разделы 1, 2, 3'!H13:H13)=0),"","Неверно!")</f>
      </c>
      <c r="B12" s="277" t="s">
        <v>589</v>
      </c>
      <c r="C12" s="205" t="s">
        <v>599</v>
      </c>
      <c r="D12" s="279" t="s">
        <v>591</v>
      </c>
      <c r="E12" s="205" t="str">
        <f>CONCATENATE(SUM('Разделы 1, 2, 3'!H13:H13),"=",0)</f>
        <v>0=0</v>
      </c>
      <c r="F12" s="115"/>
      <c r="G12" s="113" t="str">
        <f>IF(('ФЛК (информационный)'!A12="Неверно!")*('ФЛК (информационный)'!F12=""),"Внести подтверждение к нарушенному информационному ФЛК"," ")</f>
        <v> </v>
      </c>
    </row>
    <row r="13" spans="1:7" ht="12.75">
      <c r="A13" s="278">
        <f>IF((SUM('Разделы 1, 2, 3'!I13:I13)=0),"","Неверно!")</f>
      </c>
      <c r="B13" s="277" t="s">
        <v>589</v>
      </c>
      <c r="C13" s="205" t="s">
        <v>600</v>
      </c>
      <c r="D13" s="279" t="s">
        <v>591</v>
      </c>
      <c r="E13" s="205" t="str">
        <f>CONCATENATE(SUM('Разделы 1, 2, 3'!I13:I13),"=",0)</f>
        <v>0=0</v>
      </c>
      <c r="F13" s="115"/>
      <c r="G13" s="113" t="str">
        <f>IF(('ФЛК (информационный)'!A13="Неверно!")*('ФЛК (информационный)'!F13=""),"Внести подтверждение к нарушенному информационному ФЛК"," ")</f>
        <v> </v>
      </c>
    </row>
    <row r="14" spans="1:7" ht="12.75">
      <c r="A14" s="278">
        <f>IF((SUM('Разделы 1, 2, 3'!J13:J13)=0),"","Неверно!")</f>
      </c>
      <c r="B14" s="277" t="s">
        <v>589</v>
      </c>
      <c r="C14" s="205" t="s">
        <v>601</v>
      </c>
      <c r="D14" s="279" t="s">
        <v>591</v>
      </c>
      <c r="E14" s="205" t="str">
        <f>CONCATENATE(SUM('Разделы 1, 2, 3'!J13:J13),"=",0)</f>
        <v>0=0</v>
      </c>
      <c r="F14" s="115"/>
      <c r="G14" s="113" t="str">
        <f>IF(('ФЛК (информационный)'!A14="Неверно!")*('ФЛК (информационный)'!F14=""),"Внести подтверждение к нарушенному информационному ФЛК"," ")</f>
        <v> </v>
      </c>
    </row>
    <row r="15" spans="1:7" ht="12.75">
      <c r="A15" s="278">
        <f>IF((SUM('Разделы 1, 2, 3'!K13:K13)=0),"","Неверно!")</f>
      </c>
      <c r="B15" s="277" t="s">
        <v>589</v>
      </c>
      <c r="C15" s="205" t="s">
        <v>602</v>
      </c>
      <c r="D15" s="279" t="s">
        <v>591</v>
      </c>
      <c r="E15" s="205" t="str">
        <f>CONCATENATE(SUM('Разделы 1, 2, 3'!K13:K13),"=",0)</f>
        <v>0=0</v>
      </c>
      <c r="F15" s="115"/>
      <c r="G15" s="113" t="str">
        <f>IF(('ФЛК (информационный)'!A15="Неверно!")*('ФЛК (информационный)'!F15=""),"Внести подтверждение к нарушенному информационному ФЛК"," ")</f>
        <v> </v>
      </c>
    </row>
    <row r="16" ht="12.75">
      <c r="F16" s="116"/>
    </row>
    <row r="17" ht="12.75">
      <c r="F17" s="116"/>
    </row>
    <row r="18" ht="12.75">
      <c r="F18" s="116"/>
    </row>
    <row r="19" ht="12.75">
      <c r="F19" s="116"/>
    </row>
    <row r="20" ht="12.75">
      <c r="F20" s="116"/>
    </row>
    <row r="21" ht="12.75">
      <c r="F21" s="116"/>
    </row>
    <row r="22" ht="12.75">
      <c r="F22" s="116"/>
    </row>
    <row r="23" ht="12.75">
      <c r="F23" s="116"/>
    </row>
    <row r="24" ht="12.75">
      <c r="F24" s="116"/>
    </row>
    <row r="25" ht="12.75">
      <c r="F25" s="116"/>
    </row>
    <row r="26" ht="12.75">
      <c r="F26" s="116"/>
    </row>
    <row r="27" ht="12.75">
      <c r="F27" s="116"/>
    </row>
    <row r="28" ht="12.75">
      <c r="F28" s="116"/>
    </row>
    <row r="29" ht="12.75">
      <c r="F29" s="116"/>
    </row>
    <row r="30" ht="12.75">
      <c r="F30" s="116"/>
    </row>
    <row r="31" ht="12.75">
      <c r="F31" s="116"/>
    </row>
    <row r="32" ht="12.75">
      <c r="F32" s="116"/>
    </row>
    <row r="33" ht="12.75">
      <c r="F33" s="116"/>
    </row>
    <row r="34" ht="12.75">
      <c r="F34" s="116"/>
    </row>
    <row r="35" ht="12.75">
      <c r="F35" s="116"/>
    </row>
    <row r="36" ht="12.75">
      <c r="F36" s="116"/>
    </row>
    <row r="37" ht="12.75">
      <c r="F37" s="116"/>
    </row>
    <row r="38" ht="12.75">
      <c r="F38" s="116"/>
    </row>
    <row r="39" ht="12.75">
      <c r="F39" s="116"/>
    </row>
    <row r="40" ht="12.75">
      <c r="F40" s="116"/>
    </row>
    <row r="41" ht="12.75">
      <c r="F41" s="116"/>
    </row>
    <row r="42" ht="12.75">
      <c r="F42" s="116"/>
    </row>
    <row r="43" ht="12.75">
      <c r="F43" s="116"/>
    </row>
    <row r="44" ht="12.75">
      <c r="F44" s="116"/>
    </row>
    <row r="45" ht="12.75">
      <c r="F45" s="116"/>
    </row>
    <row r="46" ht="12.75">
      <c r="F46" s="116"/>
    </row>
    <row r="47" ht="12.75">
      <c r="F47" s="116"/>
    </row>
    <row r="48" ht="12.75">
      <c r="F48" s="116"/>
    </row>
    <row r="49" ht="12.75">
      <c r="F49" s="116"/>
    </row>
    <row r="50" ht="12.75">
      <c r="F50" s="116"/>
    </row>
    <row r="51" ht="12.75">
      <c r="F51" s="117"/>
    </row>
    <row r="52" ht="12.75">
      <c r="F52" s="117"/>
    </row>
    <row r="53" ht="12.75">
      <c r="F53" s="117"/>
    </row>
    <row r="54" ht="12.75">
      <c r="F54" s="117"/>
    </row>
    <row r="55" ht="12.75">
      <c r="F55" s="117"/>
    </row>
    <row r="56" ht="12.75">
      <c r="F56" s="117"/>
    </row>
    <row r="57" ht="12.75">
      <c r="F57" s="117"/>
    </row>
    <row r="58" ht="12.75">
      <c r="F58" s="117"/>
    </row>
    <row r="59" ht="12.75">
      <c r="F59" s="117"/>
    </row>
    <row r="60" ht="12.75">
      <c r="F60" s="117"/>
    </row>
    <row r="61" ht="12.75">
      <c r="F61" s="117"/>
    </row>
    <row r="62" ht="12.75">
      <c r="F62" s="117"/>
    </row>
    <row r="63" ht="12.75">
      <c r="F63" s="117"/>
    </row>
    <row r="64" ht="12.75">
      <c r="F64" s="117"/>
    </row>
    <row r="65" ht="12.75">
      <c r="F65" s="117"/>
    </row>
    <row r="66" ht="12.75">
      <c r="F66" s="117"/>
    </row>
    <row r="67" ht="12.75">
      <c r="F67" s="117"/>
    </row>
    <row r="68" ht="12.75">
      <c r="F68" s="117"/>
    </row>
    <row r="69" ht="12.75">
      <c r="F69" s="117"/>
    </row>
    <row r="70" ht="12.75">
      <c r="F70" s="117"/>
    </row>
    <row r="71" ht="12.75">
      <c r="F71" s="117"/>
    </row>
    <row r="72" ht="12.75">
      <c r="F72" s="117"/>
    </row>
    <row r="73" ht="12.75">
      <c r="F73" s="117"/>
    </row>
    <row r="74" ht="12.75">
      <c r="F74" s="117"/>
    </row>
    <row r="75" ht="12.75">
      <c r="F75" s="117"/>
    </row>
    <row r="76" ht="12.75">
      <c r="F76" s="117"/>
    </row>
    <row r="77" ht="12.75">
      <c r="F77" s="117"/>
    </row>
    <row r="78" ht="12.75">
      <c r="F78" s="117"/>
    </row>
    <row r="79" ht="12.75">
      <c r="F79" s="117"/>
    </row>
    <row r="80" ht="12.75">
      <c r="F80" s="117"/>
    </row>
    <row r="81" ht="12.75">
      <c r="F81" s="117"/>
    </row>
    <row r="82" ht="12.75">
      <c r="F82" s="117"/>
    </row>
    <row r="83" ht="12.75">
      <c r="F83" s="117"/>
    </row>
    <row r="84" ht="12.75">
      <c r="F84" s="117"/>
    </row>
    <row r="85" ht="12.75">
      <c r="F85" s="117"/>
    </row>
    <row r="86" ht="12.75">
      <c r="F86" s="117"/>
    </row>
    <row r="87" ht="12.75">
      <c r="F87" s="117"/>
    </row>
    <row r="88" ht="12.75">
      <c r="F88" s="117"/>
    </row>
    <row r="89" ht="12.75">
      <c r="F89" s="117"/>
    </row>
    <row r="90" ht="12.75">
      <c r="F90" s="117"/>
    </row>
    <row r="91" ht="12.75">
      <c r="F91" s="117"/>
    </row>
    <row r="92" ht="12.75">
      <c r="F92" s="117"/>
    </row>
    <row r="93" ht="12.75">
      <c r="F93" s="117"/>
    </row>
    <row r="94" ht="12.75">
      <c r="F94" s="117"/>
    </row>
    <row r="95" ht="12.75">
      <c r="F95" s="117"/>
    </row>
    <row r="96" ht="12.75">
      <c r="F96" s="117"/>
    </row>
    <row r="97" ht="12.75">
      <c r="F97" s="117"/>
    </row>
    <row r="98" ht="12.75">
      <c r="F98" s="117"/>
    </row>
    <row r="99" ht="12.75">
      <c r="F99" s="117"/>
    </row>
    <row r="100" ht="12.75">
      <c r="F100" s="117"/>
    </row>
    <row r="101" ht="12.75">
      <c r="F101" s="117"/>
    </row>
    <row r="102" ht="12.75">
      <c r="F102" s="117"/>
    </row>
    <row r="103" ht="12.75">
      <c r="F103" s="117"/>
    </row>
    <row r="104" ht="12.75">
      <c r="F104" s="117"/>
    </row>
    <row r="105" ht="12.75">
      <c r="F105" s="117"/>
    </row>
    <row r="106" ht="12.75">
      <c r="F106" s="117"/>
    </row>
    <row r="107" ht="12.75">
      <c r="F107" s="117"/>
    </row>
    <row r="108" ht="12.75">
      <c r="F108" s="117"/>
    </row>
    <row r="109" ht="12.75">
      <c r="F109" s="117"/>
    </row>
    <row r="110" ht="12.75">
      <c r="F110" s="117"/>
    </row>
    <row r="111" ht="12.75">
      <c r="F111" s="117"/>
    </row>
    <row r="112" ht="12.75">
      <c r="F112" s="117"/>
    </row>
    <row r="113" ht="12.75">
      <c r="F113" s="117"/>
    </row>
    <row r="114" ht="12.75">
      <c r="F114" s="117"/>
    </row>
    <row r="115" ht="12.75">
      <c r="F115" s="117"/>
    </row>
    <row r="116" ht="12.75">
      <c r="F116" s="117"/>
    </row>
    <row r="117" ht="12.75">
      <c r="F117" s="117"/>
    </row>
    <row r="118" ht="12.75">
      <c r="F118" s="117"/>
    </row>
    <row r="119" ht="12.75">
      <c r="F119" s="117"/>
    </row>
    <row r="120" ht="12.75">
      <c r="F120" s="117"/>
    </row>
    <row r="121" ht="12.75">
      <c r="F121" s="117"/>
    </row>
    <row r="122" ht="12.75">
      <c r="F122" s="117"/>
    </row>
    <row r="123" ht="12.75">
      <c r="F123" s="117"/>
    </row>
    <row r="124" ht="12.75">
      <c r="F124" s="117"/>
    </row>
    <row r="125" ht="12.75">
      <c r="F125" s="117"/>
    </row>
    <row r="126" ht="12.75">
      <c r="F126" s="117"/>
    </row>
    <row r="127" ht="12.75">
      <c r="F127" s="117"/>
    </row>
    <row r="128" ht="12.75">
      <c r="F128" s="117"/>
    </row>
    <row r="129" ht="12.75">
      <c r="F129" s="117"/>
    </row>
    <row r="130" ht="12.75">
      <c r="F130" s="117"/>
    </row>
    <row r="131" ht="12.75">
      <c r="F131" s="117"/>
    </row>
    <row r="132" ht="12.75">
      <c r="F132" s="117"/>
    </row>
    <row r="133" ht="12.75">
      <c r="F133" s="117"/>
    </row>
    <row r="134" ht="12.75">
      <c r="F134" s="117"/>
    </row>
    <row r="135" ht="12.75">
      <c r="F135" s="117"/>
    </row>
    <row r="136" ht="12.75">
      <c r="F136" s="117"/>
    </row>
    <row r="137" ht="12.75">
      <c r="F137" s="117"/>
    </row>
    <row r="138" ht="12.75">
      <c r="F138" s="117"/>
    </row>
    <row r="139" ht="12.75">
      <c r="F139" s="117"/>
    </row>
    <row r="140" ht="12.75">
      <c r="F140" s="117"/>
    </row>
    <row r="141" ht="12.75">
      <c r="F141" s="117"/>
    </row>
    <row r="142" ht="12.75">
      <c r="F142" s="117"/>
    </row>
    <row r="143" ht="12.75">
      <c r="F143" s="117"/>
    </row>
    <row r="144" ht="12.75">
      <c r="F144" s="117"/>
    </row>
    <row r="145" ht="12.75">
      <c r="F145" s="117"/>
    </row>
    <row r="146" ht="12.75">
      <c r="F146" s="117"/>
    </row>
    <row r="147" ht="12.75">
      <c r="F147" s="117"/>
    </row>
    <row r="148" ht="12.75">
      <c r="F148" s="117"/>
    </row>
    <row r="149" ht="12.75">
      <c r="F149" s="117"/>
    </row>
    <row r="150" ht="12.75">
      <c r="F150" s="117"/>
    </row>
    <row r="151" ht="12.75">
      <c r="F151" s="117"/>
    </row>
    <row r="152" ht="12.75">
      <c r="F152" s="117"/>
    </row>
    <row r="153" ht="12.75">
      <c r="F153" s="117"/>
    </row>
    <row r="154" ht="12.75">
      <c r="F154" s="117"/>
    </row>
    <row r="155" ht="12.75">
      <c r="F155" s="117"/>
    </row>
    <row r="156" ht="12.75">
      <c r="F156" s="117"/>
    </row>
    <row r="157" ht="12.75">
      <c r="F157" s="117"/>
    </row>
    <row r="158" ht="12.75">
      <c r="F158" s="117"/>
    </row>
    <row r="159" ht="12.75">
      <c r="F159" s="117"/>
    </row>
    <row r="160" ht="12.75">
      <c r="F160" s="117"/>
    </row>
    <row r="161" ht="12.75">
      <c r="F161" s="117"/>
    </row>
    <row r="162" ht="12.75">
      <c r="F162" s="117"/>
    </row>
    <row r="163" ht="12.75">
      <c r="F163" s="117"/>
    </row>
    <row r="164" ht="12.75">
      <c r="F164" s="117"/>
    </row>
    <row r="165" ht="12.75">
      <c r="F165" s="117"/>
    </row>
    <row r="166" ht="12.75">
      <c r="F166" s="117"/>
    </row>
    <row r="167" ht="12.75">
      <c r="F167" s="117"/>
    </row>
    <row r="168" ht="12.75">
      <c r="F168" s="117"/>
    </row>
    <row r="169" ht="12.75">
      <c r="F169" s="117"/>
    </row>
    <row r="170" ht="12.75">
      <c r="F170" s="117"/>
    </row>
    <row r="171" ht="12.75">
      <c r="F171" s="117"/>
    </row>
    <row r="172" ht="12.75">
      <c r="F172" s="117"/>
    </row>
    <row r="173" ht="12.75">
      <c r="F173" s="117"/>
    </row>
    <row r="174" ht="12.75">
      <c r="F174" s="117"/>
    </row>
    <row r="175" ht="12.75">
      <c r="F175" s="117"/>
    </row>
    <row r="176" ht="12.75">
      <c r="F176" s="117"/>
    </row>
    <row r="177" ht="12.75">
      <c r="F177" s="117"/>
    </row>
    <row r="178" ht="12.75">
      <c r="F178" s="117"/>
    </row>
    <row r="179" ht="12.75">
      <c r="F179" s="117"/>
    </row>
    <row r="180" ht="12.75">
      <c r="F180" s="117"/>
    </row>
    <row r="181" ht="12.75">
      <c r="F181" s="117"/>
    </row>
    <row r="182" ht="12.75">
      <c r="F182" s="117"/>
    </row>
    <row r="183" ht="12.75">
      <c r="F183" s="117"/>
    </row>
    <row r="184" ht="12.75">
      <c r="F184" s="117"/>
    </row>
    <row r="185" ht="12.75">
      <c r="F185" s="117"/>
    </row>
    <row r="186" ht="12.75">
      <c r="F186" s="117"/>
    </row>
    <row r="187" ht="12.75">
      <c r="F187" s="117"/>
    </row>
    <row r="188" ht="12.75">
      <c r="F188" s="117"/>
    </row>
    <row r="189" ht="12.75">
      <c r="F189" s="117"/>
    </row>
    <row r="190" ht="12.75">
      <c r="F190" s="117"/>
    </row>
    <row r="191" ht="12.75">
      <c r="F191" s="117"/>
    </row>
    <row r="192" ht="12.75">
      <c r="F192" s="117"/>
    </row>
    <row r="193" ht="12.75">
      <c r="F193" s="117"/>
    </row>
    <row r="194" ht="12.75">
      <c r="F194" s="117"/>
    </row>
    <row r="195" ht="12.75">
      <c r="F195" s="117"/>
    </row>
    <row r="196" ht="12.75">
      <c r="F196" s="117"/>
    </row>
    <row r="197" ht="12.75">
      <c r="F197" s="117"/>
    </row>
    <row r="198" ht="12.75">
      <c r="F198" s="117"/>
    </row>
    <row r="199" ht="12.75">
      <c r="F199" s="117"/>
    </row>
    <row r="200" ht="12.75">
      <c r="F200" s="117"/>
    </row>
    <row r="201" ht="12.75">
      <c r="F201" s="117"/>
    </row>
    <row r="202" ht="12.75">
      <c r="F202" s="117"/>
    </row>
    <row r="203" ht="12.75">
      <c r="F203" s="117"/>
    </row>
    <row r="204" ht="12.75">
      <c r="F204" s="117"/>
    </row>
    <row r="205" ht="12.75">
      <c r="F205" s="117"/>
    </row>
    <row r="206" ht="12.75">
      <c r="F206" s="117"/>
    </row>
    <row r="207" ht="12.75">
      <c r="F207" s="117"/>
    </row>
    <row r="208" ht="12.75">
      <c r="F208" s="117"/>
    </row>
    <row r="209" ht="12.75">
      <c r="F209" s="117"/>
    </row>
    <row r="210" ht="12.75">
      <c r="F210" s="117"/>
    </row>
    <row r="211" ht="12.75">
      <c r="F211" s="117"/>
    </row>
    <row r="212" ht="12.75">
      <c r="F212" s="117"/>
    </row>
    <row r="213" ht="12.75">
      <c r="F213" s="117"/>
    </row>
    <row r="214" ht="12.75">
      <c r="F214" s="117"/>
    </row>
    <row r="215" ht="12.75">
      <c r="F215" s="117"/>
    </row>
    <row r="216" ht="12.75">
      <c r="F216" s="117"/>
    </row>
    <row r="217" ht="12.75">
      <c r="F217" s="117"/>
    </row>
    <row r="218" ht="12.75">
      <c r="F218" s="117"/>
    </row>
    <row r="219" ht="12.75">
      <c r="F219" s="117"/>
    </row>
    <row r="220" ht="12.75">
      <c r="F220" s="117"/>
    </row>
    <row r="221" ht="12.75">
      <c r="F221" s="117"/>
    </row>
    <row r="222" ht="12.75">
      <c r="F222" s="117"/>
    </row>
    <row r="223" ht="12.75">
      <c r="F223" s="117"/>
    </row>
    <row r="224" ht="12.75">
      <c r="F224" s="117"/>
    </row>
    <row r="225" ht="12.75">
      <c r="F225" s="117"/>
    </row>
    <row r="226" ht="12.75">
      <c r="F226" s="117"/>
    </row>
    <row r="227" ht="12.75">
      <c r="F227" s="117"/>
    </row>
    <row r="228" ht="12.75">
      <c r="F228" s="117"/>
    </row>
    <row r="229" ht="12.75">
      <c r="F229" s="117"/>
    </row>
    <row r="230" ht="12.75">
      <c r="F230" s="117"/>
    </row>
    <row r="231" ht="12.75">
      <c r="F231" s="117"/>
    </row>
    <row r="232" ht="12.75">
      <c r="F232" s="117"/>
    </row>
    <row r="233" ht="12.75">
      <c r="F233" s="117"/>
    </row>
    <row r="234" ht="12.75">
      <c r="F234" s="117"/>
    </row>
    <row r="235" ht="12.75">
      <c r="F235" s="117"/>
    </row>
    <row r="236" ht="12.75">
      <c r="F236" s="117"/>
    </row>
    <row r="237" ht="12.75">
      <c r="F237" s="117"/>
    </row>
    <row r="238" ht="12.75">
      <c r="F238" s="117"/>
    </row>
    <row r="239" ht="12.75">
      <c r="F239" s="117"/>
    </row>
    <row r="240" ht="12.75">
      <c r="F240" s="117"/>
    </row>
    <row r="241" ht="12.75">
      <c r="F241" s="117"/>
    </row>
    <row r="242" ht="12.75">
      <c r="F242" s="117"/>
    </row>
    <row r="243" ht="12.75">
      <c r="F243" s="117"/>
    </row>
    <row r="244" ht="12.75">
      <c r="F244" s="117"/>
    </row>
    <row r="245" ht="12.75">
      <c r="F245" s="117"/>
    </row>
    <row r="246" ht="12.75">
      <c r="F246" s="117"/>
    </row>
    <row r="247" ht="12.75">
      <c r="F247" s="117"/>
    </row>
    <row r="248" ht="12.75">
      <c r="F248" s="117"/>
    </row>
    <row r="249" ht="12.75">
      <c r="F249" s="117"/>
    </row>
    <row r="250" ht="12.75">
      <c r="F250" s="117"/>
    </row>
    <row r="251" ht="12.75">
      <c r="F251" s="117"/>
    </row>
    <row r="252" ht="12.75">
      <c r="F252" s="117"/>
    </row>
    <row r="253" ht="12.75">
      <c r="F253" s="117"/>
    </row>
    <row r="254" ht="12.75">
      <c r="F254" s="117"/>
    </row>
    <row r="255" ht="12.75">
      <c r="F255" s="117"/>
    </row>
    <row r="256" ht="12.75">
      <c r="F256" s="117"/>
    </row>
    <row r="257" ht="12.75">
      <c r="F257" s="117"/>
    </row>
    <row r="258" ht="12.75">
      <c r="F258" s="117"/>
    </row>
    <row r="259" ht="12.75">
      <c r="F259" s="117"/>
    </row>
    <row r="260" ht="12.75">
      <c r="F260" s="117"/>
    </row>
    <row r="261" ht="12.75">
      <c r="F261" s="117"/>
    </row>
    <row r="262" ht="12.75">
      <c r="F262" s="117"/>
    </row>
    <row r="263" ht="12.75">
      <c r="F263" s="117"/>
    </row>
    <row r="264" ht="12.75">
      <c r="F264" s="117"/>
    </row>
    <row r="265" ht="12.75">
      <c r="F265" s="117"/>
    </row>
    <row r="266" ht="12.75">
      <c r="F266" s="117"/>
    </row>
    <row r="267" ht="12.75">
      <c r="F267" s="117"/>
    </row>
    <row r="268" ht="12.75">
      <c r="F268" s="117"/>
    </row>
    <row r="269" ht="12.75">
      <c r="F269" s="117"/>
    </row>
    <row r="270" ht="12.75">
      <c r="F270" s="117"/>
    </row>
    <row r="271" ht="12.75">
      <c r="F271" s="117"/>
    </row>
    <row r="272" ht="12.75">
      <c r="F272" s="117"/>
    </row>
    <row r="273" ht="12.75">
      <c r="F273" s="117"/>
    </row>
    <row r="274" ht="12.75">
      <c r="F274" s="117"/>
    </row>
    <row r="275" ht="12.75">
      <c r="F275" s="117"/>
    </row>
    <row r="276" ht="12.75">
      <c r="F276" s="117"/>
    </row>
    <row r="277" ht="12.75">
      <c r="F277" s="117"/>
    </row>
    <row r="278" ht="12.75">
      <c r="F278" s="117"/>
    </row>
    <row r="279" ht="12.75">
      <c r="F279" s="117"/>
    </row>
    <row r="280" ht="12.75">
      <c r="F280" s="117"/>
    </row>
    <row r="281" ht="12.75">
      <c r="F281" s="117"/>
    </row>
    <row r="282" ht="12.75">
      <c r="F282" s="117"/>
    </row>
    <row r="283" ht="12.75">
      <c r="F283" s="117"/>
    </row>
    <row r="284" ht="12.75">
      <c r="F284" s="117"/>
    </row>
    <row r="285" ht="12.75">
      <c r="F285" s="117"/>
    </row>
    <row r="286" ht="12.75">
      <c r="F286" s="117"/>
    </row>
    <row r="287" ht="12.75">
      <c r="F287" s="117"/>
    </row>
    <row r="288" ht="12.75">
      <c r="F288" s="117"/>
    </row>
    <row r="289" ht="12.75">
      <c r="F289" s="117"/>
    </row>
    <row r="290" ht="12.75">
      <c r="F290" s="117"/>
    </row>
    <row r="291" ht="12.75">
      <c r="F291" s="117"/>
    </row>
    <row r="292" ht="12.75">
      <c r="F292" s="117"/>
    </row>
    <row r="293" ht="12.75">
      <c r="F293" s="117"/>
    </row>
    <row r="294" ht="12.75">
      <c r="F294" s="117"/>
    </row>
    <row r="295" ht="12.75">
      <c r="F295" s="117"/>
    </row>
    <row r="296" ht="12.75">
      <c r="F296" s="117"/>
    </row>
    <row r="297" ht="12.75">
      <c r="F297" s="117"/>
    </row>
    <row r="298" ht="12.75">
      <c r="F298" s="117"/>
    </row>
    <row r="299" ht="12.75">
      <c r="F299" s="117"/>
    </row>
    <row r="300" ht="12.75">
      <c r="F300" s="117"/>
    </row>
    <row r="301" ht="12.75">
      <c r="F301" s="117"/>
    </row>
    <row r="302" ht="12.75">
      <c r="F302" s="117"/>
    </row>
    <row r="303" ht="12.75">
      <c r="F303" s="117"/>
    </row>
    <row r="304" ht="12.75">
      <c r="F304" s="117"/>
    </row>
    <row r="305" ht="12.75">
      <c r="F305" s="117"/>
    </row>
    <row r="306" ht="12.75">
      <c r="F306" s="117"/>
    </row>
    <row r="307" ht="12.75">
      <c r="F307" s="117"/>
    </row>
    <row r="308" ht="12.75">
      <c r="F308" s="117"/>
    </row>
    <row r="309" ht="12.75">
      <c r="F309" s="117"/>
    </row>
    <row r="310" ht="12.75">
      <c r="F310" s="117"/>
    </row>
    <row r="311" ht="12.75">
      <c r="F311" s="117"/>
    </row>
    <row r="312" ht="12.75">
      <c r="F312" s="117"/>
    </row>
    <row r="313" ht="12.75">
      <c r="F313" s="117"/>
    </row>
    <row r="314" ht="12.75">
      <c r="F314" s="117"/>
    </row>
    <row r="315" ht="12.75">
      <c r="F315" s="117"/>
    </row>
    <row r="316" ht="12.75">
      <c r="F316" s="117"/>
    </row>
    <row r="317" ht="12.75">
      <c r="F317" s="117"/>
    </row>
    <row r="318" ht="12.75">
      <c r="F318" s="117"/>
    </row>
    <row r="319" ht="12.75">
      <c r="F319" s="117"/>
    </row>
    <row r="320" ht="12.75">
      <c r="F320" s="117"/>
    </row>
    <row r="321" ht="12.75">
      <c r="F321" s="117"/>
    </row>
    <row r="322" ht="12.75">
      <c r="F322" s="117"/>
    </row>
    <row r="323" ht="12.75">
      <c r="F323" s="117"/>
    </row>
    <row r="324" ht="12.75">
      <c r="F324" s="117"/>
    </row>
    <row r="325" ht="12.75">
      <c r="F325" s="117"/>
    </row>
    <row r="326" ht="12.75">
      <c r="F326" s="117"/>
    </row>
    <row r="327" ht="12.75">
      <c r="F327" s="117"/>
    </row>
    <row r="328" ht="12.75">
      <c r="F328" s="117"/>
    </row>
    <row r="329" ht="12.75">
      <c r="F329" s="117"/>
    </row>
    <row r="330" ht="12.75">
      <c r="F330" s="117"/>
    </row>
    <row r="331" ht="12.75">
      <c r="F331" s="117"/>
    </row>
    <row r="332" ht="12.75">
      <c r="F332" s="117"/>
    </row>
    <row r="333" ht="12.75">
      <c r="F333" s="117"/>
    </row>
    <row r="334" ht="12.75">
      <c r="F334" s="117"/>
    </row>
    <row r="335" ht="12.75">
      <c r="F335" s="117"/>
    </row>
    <row r="336" ht="12.75">
      <c r="F336" s="117"/>
    </row>
    <row r="337" ht="12.75">
      <c r="F337" s="117"/>
    </row>
    <row r="338" ht="12.75">
      <c r="F338" s="117"/>
    </row>
    <row r="339" ht="12.75">
      <c r="F339" s="117"/>
    </row>
    <row r="340" ht="12.75">
      <c r="F340" s="117"/>
    </row>
    <row r="341" ht="12.75">
      <c r="F341" s="117"/>
    </row>
  </sheetData>
  <sheetProtection/>
  <printOptions/>
  <pageMargins left="0.75" right="0.75" top="1" bottom="1" header="0.5" footer="0.5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">
    <tabColor indexed="22"/>
  </sheetPr>
  <dimension ref="A1:E87"/>
  <sheetViews>
    <sheetView showGridLines="0" zoomScalePageLayoutView="0" workbookViewId="0" topLeftCell="A1">
      <selection activeCell="D7" sqref="D7"/>
    </sheetView>
  </sheetViews>
  <sheetFormatPr defaultColWidth="9.140625" defaultRowHeight="12.75"/>
  <cols>
    <col min="1" max="1" width="61.57421875" style="272" customWidth="1"/>
    <col min="2" max="2" width="9.7109375" style="273" customWidth="1"/>
    <col min="3" max="3" width="2.8515625" style="4" customWidth="1"/>
    <col min="4" max="4" width="41.7109375" style="4" bestFit="1" customWidth="1"/>
    <col min="5" max="5" width="5.57421875" style="4" bestFit="1" customWidth="1"/>
    <col min="6" max="16384" width="9.140625" style="4" customWidth="1"/>
  </cols>
  <sheetData>
    <row r="1" spans="1:5" ht="23.25" customHeight="1" thickBot="1">
      <c r="A1" s="266" t="s">
        <v>129</v>
      </c>
      <c r="B1" s="267" t="s">
        <v>125</v>
      </c>
      <c r="C1" s="112"/>
      <c r="D1" s="132" t="s">
        <v>126</v>
      </c>
      <c r="E1" s="132" t="s">
        <v>125</v>
      </c>
    </row>
    <row r="2" spans="1:5" ht="15.75">
      <c r="A2" s="268" t="s">
        <v>91</v>
      </c>
      <c r="B2" s="269">
        <v>1</v>
      </c>
      <c r="D2" s="1">
        <v>6</v>
      </c>
      <c r="E2" s="26" t="s">
        <v>127</v>
      </c>
    </row>
    <row r="3" spans="1:5" ht="16.5" thickBot="1">
      <c r="A3" s="268" t="s">
        <v>178</v>
      </c>
      <c r="B3" s="269">
        <v>3</v>
      </c>
      <c r="D3" s="2">
        <v>12</v>
      </c>
      <c r="E3" s="27" t="s">
        <v>128</v>
      </c>
    </row>
    <row r="4" spans="1:2" ht="15.75">
      <c r="A4" s="268" t="s">
        <v>92</v>
      </c>
      <c r="B4" s="269">
        <v>15</v>
      </c>
    </row>
    <row r="5" spans="1:2" ht="15.75">
      <c r="A5" s="268" t="s">
        <v>93</v>
      </c>
      <c r="B5" s="269">
        <v>21</v>
      </c>
    </row>
    <row r="6" spans="1:2" ht="15.75">
      <c r="A6" s="268" t="s">
        <v>489</v>
      </c>
      <c r="B6" s="269">
        <v>31</v>
      </c>
    </row>
    <row r="7" spans="1:2" ht="15.75">
      <c r="A7" s="268" t="s">
        <v>490</v>
      </c>
      <c r="B7" s="269">
        <v>37</v>
      </c>
    </row>
    <row r="8" spans="1:2" ht="15.75">
      <c r="A8" s="268" t="s">
        <v>491</v>
      </c>
      <c r="B8" s="269">
        <v>43</v>
      </c>
    </row>
    <row r="9" spans="1:2" ht="15.75">
      <c r="A9" s="268" t="s">
        <v>95</v>
      </c>
      <c r="B9" s="269">
        <v>47</v>
      </c>
    </row>
    <row r="10" spans="1:2" ht="15.75">
      <c r="A10" s="268" t="s">
        <v>492</v>
      </c>
      <c r="B10" s="269">
        <v>55</v>
      </c>
    </row>
    <row r="11" spans="1:2" ht="15.75">
      <c r="A11" s="268" t="s">
        <v>94</v>
      </c>
      <c r="B11" s="269">
        <v>57</v>
      </c>
    </row>
    <row r="12" spans="1:2" ht="15.75">
      <c r="A12" s="268" t="s">
        <v>96</v>
      </c>
      <c r="B12" s="269">
        <v>63</v>
      </c>
    </row>
    <row r="13" spans="1:2" ht="15.75">
      <c r="A13" s="268" t="s">
        <v>493</v>
      </c>
      <c r="B13" s="269">
        <v>85</v>
      </c>
    </row>
    <row r="14" spans="1:2" ht="15.75">
      <c r="A14" s="268" t="s">
        <v>494</v>
      </c>
      <c r="B14" s="269">
        <v>87</v>
      </c>
    </row>
    <row r="15" spans="1:2" ht="15.75">
      <c r="A15" s="268" t="s">
        <v>97</v>
      </c>
      <c r="B15" s="269">
        <v>141</v>
      </c>
    </row>
    <row r="16" spans="1:2" ht="15.75">
      <c r="A16" s="268" t="s">
        <v>98</v>
      </c>
      <c r="B16" s="269">
        <v>147</v>
      </c>
    </row>
    <row r="17" spans="1:2" ht="15.75">
      <c r="A17" s="268" t="s">
        <v>99</v>
      </c>
      <c r="B17" s="269">
        <v>127</v>
      </c>
    </row>
    <row r="18" spans="1:2" ht="15.75">
      <c r="A18" s="268" t="s">
        <v>495</v>
      </c>
      <c r="B18" s="269">
        <v>133</v>
      </c>
    </row>
    <row r="19" spans="1:2" ht="15" customHeight="1">
      <c r="A19" s="268" t="s">
        <v>179</v>
      </c>
      <c r="B19" s="269">
        <v>153</v>
      </c>
    </row>
    <row r="20" spans="1:2" ht="15.75">
      <c r="A20" s="268" t="s">
        <v>100</v>
      </c>
      <c r="B20" s="269">
        <v>159</v>
      </c>
    </row>
    <row r="21" spans="1:2" ht="15.75">
      <c r="A21" s="268" t="s">
        <v>17</v>
      </c>
      <c r="B21" s="269">
        <v>171</v>
      </c>
    </row>
    <row r="22" spans="1:2" ht="15.75">
      <c r="A22" s="268" t="s">
        <v>496</v>
      </c>
      <c r="B22" s="269">
        <v>165</v>
      </c>
    </row>
    <row r="23" spans="1:2" ht="15.75">
      <c r="A23" s="268" t="s">
        <v>101</v>
      </c>
      <c r="B23" s="269">
        <v>5</v>
      </c>
    </row>
    <row r="24" spans="1:2" ht="15.75">
      <c r="A24" s="268" t="s">
        <v>497</v>
      </c>
      <c r="B24" s="269">
        <v>167</v>
      </c>
    </row>
    <row r="25" spans="1:2" ht="15.75">
      <c r="A25" s="268" t="s">
        <v>171</v>
      </c>
      <c r="B25" s="269">
        <v>51</v>
      </c>
    </row>
    <row r="26" spans="1:2" ht="15.75">
      <c r="A26" s="268" t="s">
        <v>102</v>
      </c>
      <c r="B26" s="269">
        <v>67</v>
      </c>
    </row>
    <row r="27" spans="1:2" ht="15.75">
      <c r="A27" s="268" t="s">
        <v>103</v>
      </c>
      <c r="B27" s="269">
        <v>69</v>
      </c>
    </row>
    <row r="28" spans="1:2" ht="15.75">
      <c r="A28" s="268" t="s">
        <v>170</v>
      </c>
      <c r="B28" s="269">
        <v>109</v>
      </c>
    </row>
    <row r="29" spans="1:2" ht="15.75">
      <c r="A29" s="268" t="s">
        <v>104</v>
      </c>
      <c r="B29" s="269">
        <v>113</v>
      </c>
    </row>
    <row r="30" spans="1:2" ht="15.75">
      <c r="A30" s="268" t="s">
        <v>105</v>
      </c>
      <c r="B30" s="269">
        <v>137</v>
      </c>
    </row>
    <row r="31" spans="1:2" ht="15.75">
      <c r="A31" s="268" t="s">
        <v>106</v>
      </c>
      <c r="B31" s="269">
        <v>157</v>
      </c>
    </row>
    <row r="32" spans="1:2" ht="15.75">
      <c r="A32" s="268" t="s">
        <v>498</v>
      </c>
      <c r="B32" s="269">
        <v>7</v>
      </c>
    </row>
    <row r="33" spans="1:2" ht="15.75">
      <c r="A33" s="268" t="s">
        <v>499</v>
      </c>
      <c r="B33" s="269">
        <v>9</v>
      </c>
    </row>
    <row r="34" spans="1:2" ht="15.75">
      <c r="A34" s="268" t="s">
        <v>180</v>
      </c>
      <c r="B34" s="269">
        <v>13</v>
      </c>
    </row>
    <row r="35" spans="1:2" ht="15.75">
      <c r="A35" s="268" t="s">
        <v>500</v>
      </c>
      <c r="B35" s="269">
        <v>17</v>
      </c>
    </row>
    <row r="36" spans="1:2" ht="15.75">
      <c r="A36" s="268" t="s">
        <v>181</v>
      </c>
      <c r="B36" s="269">
        <v>19</v>
      </c>
    </row>
    <row r="37" spans="1:2" ht="15.75">
      <c r="A37" s="268" t="s">
        <v>182</v>
      </c>
      <c r="B37" s="269">
        <v>23</v>
      </c>
    </row>
    <row r="38" spans="1:2" ht="15.75">
      <c r="A38" s="268" t="s">
        <v>501</v>
      </c>
      <c r="B38" s="269">
        <v>27</v>
      </c>
    </row>
    <row r="39" spans="1:2" ht="15.75">
      <c r="A39" s="268" t="s">
        <v>183</v>
      </c>
      <c r="B39" s="269">
        <v>25</v>
      </c>
    </row>
    <row r="40" spans="1:2" ht="15.75">
      <c r="A40" s="268" t="s">
        <v>502</v>
      </c>
      <c r="B40" s="269">
        <v>29</v>
      </c>
    </row>
    <row r="41" spans="1:2" ht="15.75">
      <c r="A41" s="268" t="s">
        <v>184</v>
      </c>
      <c r="B41" s="269">
        <v>35</v>
      </c>
    </row>
    <row r="42" spans="1:2" ht="15.75">
      <c r="A42" s="268" t="s">
        <v>185</v>
      </c>
      <c r="B42" s="269">
        <v>39</v>
      </c>
    </row>
    <row r="43" spans="1:2" ht="15.75">
      <c r="A43" s="268" t="s">
        <v>503</v>
      </c>
      <c r="B43" s="269">
        <v>49</v>
      </c>
    </row>
    <row r="44" spans="1:2" ht="15.75">
      <c r="A44" s="268" t="s">
        <v>504</v>
      </c>
      <c r="B44" s="269">
        <v>45</v>
      </c>
    </row>
    <row r="45" spans="1:2" ht="15.75">
      <c r="A45" s="268" t="s">
        <v>505</v>
      </c>
      <c r="B45" s="269">
        <v>59</v>
      </c>
    </row>
    <row r="46" spans="1:2" ht="15.75">
      <c r="A46" s="268" t="s">
        <v>506</v>
      </c>
      <c r="B46" s="269">
        <v>61</v>
      </c>
    </row>
    <row r="47" spans="1:2" ht="15.75">
      <c r="A47" s="268" t="s">
        <v>507</v>
      </c>
      <c r="B47" s="269">
        <v>65</v>
      </c>
    </row>
    <row r="48" spans="1:2" ht="15.75">
      <c r="A48" s="268" t="s">
        <v>508</v>
      </c>
      <c r="B48" s="269">
        <v>75</v>
      </c>
    </row>
    <row r="49" spans="1:2" ht="15.75">
      <c r="A49" s="268" t="s">
        <v>509</v>
      </c>
      <c r="B49" s="269">
        <v>77</v>
      </c>
    </row>
    <row r="50" spans="1:2" ht="15.75">
      <c r="A50" s="268" t="s">
        <v>510</v>
      </c>
      <c r="B50" s="269">
        <v>79</v>
      </c>
    </row>
    <row r="51" spans="1:2" ht="15.75">
      <c r="A51" s="268" t="s">
        <v>186</v>
      </c>
      <c r="B51" s="269">
        <v>81</v>
      </c>
    </row>
    <row r="52" spans="1:2" ht="15.75">
      <c r="A52" s="268" t="s">
        <v>511</v>
      </c>
      <c r="B52" s="269">
        <v>83</v>
      </c>
    </row>
    <row r="53" spans="1:2" ht="15.75">
      <c r="A53" s="268" t="s">
        <v>187</v>
      </c>
      <c r="B53" s="269">
        <v>91</v>
      </c>
    </row>
    <row r="54" spans="1:2" ht="15.75">
      <c r="A54" s="268" t="s">
        <v>512</v>
      </c>
      <c r="B54" s="269">
        <v>93</v>
      </c>
    </row>
    <row r="55" spans="1:2" ht="15.75">
      <c r="A55" s="268" t="s">
        <v>513</v>
      </c>
      <c r="B55" s="269">
        <v>95</v>
      </c>
    </row>
    <row r="56" spans="1:2" ht="15.75">
      <c r="A56" s="268" t="s">
        <v>514</v>
      </c>
      <c r="B56" s="269">
        <v>97</v>
      </c>
    </row>
    <row r="57" spans="1:2" ht="15.75">
      <c r="A57" s="268" t="s">
        <v>188</v>
      </c>
      <c r="B57" s="269">
        <v>99</v>
      </c>
    </row>
    <row r="58" spans="1:2" ht="15.75">
      <c r="A58" s="268" t="s">
        <v>515</v>
      </c>
      <c r="B58" s="269">
        <v>101</v>
      </c>
    </row>
    <row r="59" spans="1:2" ht="15.75">
      <c r="A59" s="268" t="s">
        <v>189</v>
      </c>
      <c r="B59" s="269">
        <v>103</v>
      </c>
    </row>
    <row r="60" spans="1:2" ht="15.75">
      <c r="A60" s="268" t="s">
        <v>190</v>
      </c>
      <c r="B60" s="269">
        <v>105</v>
      </c>
    </row>
    <row r="61" spans="1:2" ht="15.75">
      <c r="A61" s="268" t="s">
        <v>516</v>
      </c>
      <c r="B61" s="269">
        <v>107</v>
      </c>
    </row>
    <row r="62" spans="1:2" ht="15.75">
      <c r="A62" s="268" t="s">
        <v>517</v>
      </c>
      <c r="B62" s="269">
        <v>115</v>
      </c>
    </row>
    <row r="63" spans="1:2" ht="15.75">
      <c r="A63" s="268" t="s">
        <v>518</v>
      </c>
      <c r="B63" s="269">
        <v>117</v>
      </c>
    </row>
    <row r="64" spans="1:2" ht="15.75">
      <c r="A64" s="268" t="s">
        <v>519</v>
      </c>
      <c r="B64" s="269">
        <v>119</v>
      </c>
    </row>
    <row r="65" spans="1:2" ht="15.75">
      <c r="A65" s="268" t="s">
        <v>520</v>
      </c>
      <c r="B65" s="269">
        <v>121</v>
      </c>
    </row>
    <row r="66" spans="1:2" ht="15.75">
      <c r="A66" s="268" t="s">
        <v>521</v>
      </c>
      <c r="B66" s="269">
        <v>125</v>
      </c>
    </row>
    <row r="67" spans="1:2" ht="15.75">
      <c r="A67" s="268" t="s">
        <v>522</v>
      </c>
      <c r="B67" s="269">
        <v>129</v>
      </c>
    </row>
    <row r="68" spans="1:2" ht="15.75">
      <c r="A68" s="268" t="s">
        <v>523</v>
      </c>
      <c r="B68" s="269">
        <v>131</v>
      </c>
    </row>
    <row r="69" spans="1:2" ht="15.75">
      <c r="A69" s="268" t="s">
        <v>524</v>
      </c>
      <c r="B69" s="269">
        <v>135</v>
      </c>
    </row>
    <row r="70" spans="1:2" ht="15.75">
      <c r="A70" s="268" t="s">
        <v>525</v>
      </c>
      <c r="B70" s="269">
        <v>139</v>
      </c>
    </row>
    <row r="71" spans="1:2" ht="15.75">
      <c r="A71" s="268" t="s">
        <v>526</v>
      </c>
      <c r="B71" s="269">
        <v>143</v>
      </c>
    </row>
    <row r="72" spans="1:2" ht="15.75">
      <c r="A72" s="268" t="s">
        <v>527</v>
      </c>
      <c r="B72" s="269">
        <v>145</v>
      </c>
    </row>
    <row r="73" spans="1:2" ht="15.75">
      <c r="A73" s="268" t="s">
        <v>191</v>
      </c>
      <c r="B73" s="269">
        <v>149</v>
      </c>
    </row>
    <row r="74" spans="1:2" ht="15.75">
      <c r="A74" s="268" t="s">
        <v>528</v>
      </c>
      <c r="B74" s="269">
        <v>151</v>
      </c>
    </row>
    <row r="75" spans="1:2" ht="15.75">
      <c r="A75" s="268" t="s">
        <v>529</v>
      </c>
      <c r="B75" s="269">
        <v>155</v>
      </c>
    </row>
    <row r="76" spans="1:2" ht="15.75">
      <c r="A76" s="268" t="s">
        <v>530</v>
      </c>
      <c r="B76" s="269">
        <v>163</v>
      </c>
    </row>
    <row r="77" spans="1:2" ht="15.75">
      <c r="A77" s="268" t="s">
        <v>531</v>
      </c>
      <c r="B77" s="269">
        <v>177</v>
      </c>
    </row>
    <row r="78" spans="1:2" ht="15.75">
      <c r="A78" s="268" t="s">
        <v>192</v>
      </c>
      <c r="B78" s="269">
        <v>89</v>
      </c>
    </row>
    <row r="79" spans="1:2" ht="15.75">
      <c r="A79" s="268" t="s">
        <v>193</v>
      </c>
      <c r="B79" s="269">
        <v>123</v>
      </c>
    </row>
    <row r="80" spans="1:2" ht="15.75">
      <c r="A80" s="268" t="s">
        <v>532</v>
      </c>
      <c r="B80" s="269">
        <v>33</v>
      </c>
    </row>
    <row r="81" spans="1:2" ht="15.75">
      <c r="A81" s="268" t="s">
        <v>533</v>
      </c>
      <c r="B81" s="269">
        <v>11</v>
      </c>
    </row>
    <row r="82" spans="1:2" ht="15.75">
      <c r="A82" s="268" t="s">
        <v>534</v>
      </c>
      <c r="B82" s="269">
        <v>161</v>
      </c>
    </row>
    <row r="83" spans="1:2" ht="15.75">
      <c r="A83" s="268" t="s">
        <v>535</v>
      </c>
      <c r="B83" s="269">
        <v>173</v>
      </c>
    </row>
    <row r="84" spans="1:2" ht="15.75">
      <c r="A84" s="268" t="s">
        <v>536</v>
      </c>
      <c r="B84" s="269">
        <v>175</v>
      </c>
    </row>
    <row r="85" spans="1:2" ht="15.75">
      <c r="A85" s="268" t="s">
        <v>20</v>
      </c>
      <c r="B85" s="269">
        <v>197</v>
      </c>
    </row>
    <row r="86" spans="1:2" ht="15.75">
      <c r="A86" s="268" t="s">
        <v>0</v>
      </c>
      <c r="B86" s="269">
        <v>199</v>
      </c>
    </row>
    <row r="87" spans="1:2" ht="32.25" thickBot="1">
      <c r="A87" s="270" t="s">
        <v>119</v>
      </c>
      <c r="B87" s="271">
        <v>999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Hewlett-Packard Company</cp:lastModifiedBy>
  <cp:lastPrinted>2019-07-03T14:56:40Z</cp:lastPrinted>
  <dcterms:created xsi:type="dcterms:W3CDTF">2004-03-24T19:37:04Z</dcterms:created>
  <dcterms:modified xsi:type="dcterms:W3CDTF">2020-01-10T10:22:48Z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-818911992</vt:i4>
  </property>
  <property fmtid="{D5CDD505-2E9C-101B-9397-08002B2CF9AE}" pid="3" name="_EmailSubject">
    <vt:lpwstr/>
  </property>
  <property fmtid="{D5CDD505-2E9C-101B-9397-08002B2CF9AE}" pid="4" name="_AuthorEmail">
    <vt:lpwstr>MarshalE@cdep.ru</vt:lpwstr>
  </property>
  <property fmtid="{D5CDD505-2E9C-101B-9397-08002B2CF9AE}" pid="5" name="_AuthorEmailDisplayName">
    <vt:lpwstr>Маршал Екатерина Ивановна</vt:lpwstr>
  </property>
  <property fmtid="{D5CDD505-2E9C-101B-9397-08002B2CF9AE}" pid="6" name="_ReviewingToolsShownOnce">
    <vt:lpwstr/>
  </property>
</Properties>
</file>